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cccgovtnz-my.sharepoint.com/personal/kelly_smith_ccc_govt_nz/Documents/Desktop/"/>
    </mc:Choice>
  </mc:AlternateContent>
  <xr:revisionPtr revIDLastSave="0" documentId="8_{2FCDE21E-E427-4FE7-B746-C1E7A55A1DFE}" xr6:coauthVersionLast="47" xr6:coauthVersionMax="47" xr10:uidLastSave="{00000000-0000-0000-0000-000000000000}"/>
  <bookViews>
    <workbookView xWindow="-110" yWindow="-110" windowWidth="19420" windowHeight="10420" activeTab="1" xr2:uid="{00000000-000D-0000-FFFF-FFFF00000000}"/>
  </bookViews>
  <sheets>
    <sheet name="Streetscapes" sheetId="1" r:id="rId1"/>
    <sheet name="Reserves" sheetId="5" r:id="rId2"/>
    <sheet name="Hard Landscaping &amp; Civil" sheetId="7" r:id="rId3"/>
    <sheet name="Minimum Acceptable Rates" sheetId="6" r:id="rId4"/>
  </sheets>
  <definedNames>
    <definedName name="_xlnm.Print_Area" localSheetId="0">Streetscapes!$A$1:$F$94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 i="1" l="1"/>
  <c r="F29" i="1"/>
  <c r="F28" i="1"/>
  <c r="F27" i="1"/>
  <c r="F26" i="1"/>
  <c r="F25" i="1"/>
  <c r="F24" i="1"/>
  <c r="F23" i="1"/>
  <c r="F22" i="1"/>
  <c r="F21" i="1"/>
  <c r="F12" i="1"/>
  <c r="F13" i="1"/>
  <c r="F11" i="1"/>
  <c r="F10" i="1"/>
  <c r="F9" i="1"/>
  <c r="F8" i="1"/>
  <c r="F33" i="5"/>
  <c r="F32" i="5"/>
  <c r="F31" i="5"/>
  <c r="F30" i="5"/>
  <c r="F29" i="5"/>
  <c r="F28" i="5"/>
  <c r="F27" i="5"/>
  <c r="F26" i="5"/>
  <c r="F25" i="5"/>
  <c r="F24" i="5"/>
  <c r="F23" i="5"/>
  <c r="F22" i="5"/>
  <c r="F14" i="5"/>
  <c r="F13" i="5"/>
  <c r="F12" i="5"/>
  <c r="F11" i="5"/>
  <c r="F10" i="5"/>
  <c r="F9" i="5"/>
  <c r="F8" i="5"/>
  <c r="F49" i="7"/>
  <c r="F48" i="7"/>
  <c r="F47" i="7"/>
  <c r="F46" i="7"/>
  <c r="F45" i="7"/>
  <c r="F44" i="7"/>
  <c r="F43" i="7"/>
  <c r="F42" i="7"/>
  <c r="F41" i="7"/>
  <c r="F40" i="7"/>
  <c r="F39" i="7"/>
  <c r="F38" i="7"/>
  <c r="F37" i="7"/>
  <c r="F36" i="7"/>
  <c r="F35" i="7"/>
  <c r="F34" i="7"/>
  <c r="F30" i="7"/>
  <c r="F29" i="7"/>
  <c r="F28" i="7"/>
  <c r="F27" i="7"/>
  <c r="F26" i="7"/>
  <c r="F22" i="7"/>
  <c r="F21" i="7"/>
  <c r="F20" i="7"/>
  <c r="F19" i="7"/>
  <c r="F15" i="7"/>
  <c r="F14" i="7"/>
  <c r="F13" i="7"/>
  <c r="F12" i="7"/>
  <c r="F11" i="7"/>
  <c r="F10" i="7"/>
  <c r="F37" i="5"/>
  <c r="F59" i="7"/>
  <c r="F54" i="5"/>
  <c r="F45" i="5"/>
  <c r="F42" i="5"/>
  <c r="F38" i="5"/>
  <c r="F39" i="5" s="1"/>
  <c r="F18" i="5"/>
  <c r="F45" i="1"/>
  <c r="F17" i="1"/>
  <c r="F35" i="1"/>
  <c r="F34" i="1"/>
  <c r="F34" i="5" l="1"/>
  <c r="F31" i="1"/>
  <c r="F36" i="1"/>
  <c r="F15" i="5"/>
  <c r="F23" i="7"/>
  <c r="F16" i="7"/>
  <c r="F14" i="1"/>
  <c r="F50" i="7"/>
  <c r="F31" i="7"/>
  <c r="F61" i="7" l="1"/>
  <c r="F56" i="5" l="1"/>
  <c r="F21" i="5"/>
  <c r="F20" i="5"/>
  <c r="F47" i="1"/>
  <c r="F19" i="1"/>
  <c r="F57" i="5" l="1"/>
  <c r="F59" i="5" s="1"/>
  <c r="F61" i="5" s="1"/>
  <c r="F48" i="1"/>
  <c r="F50" i="1" s="1"/>
  <c r="F52" i="1" s="1"/>
  <c r="F44" i="5" l="1"/>
  <c r="F43" i="5"/>
  <c r="F7" i="5"/>
  <c r="F7" i="1" l="1"/>
</calcChain>
</file>

<file path=xl/sharedStrings.xml><?xml version="1.0" encoding="utf-8"?>
<sst xmlns="http://schemas.openxmlformats.org/spreadsheetml/2006/main" count="234" uniqueCount="141">
  <si>
    <t>Issue:</t>
  </si>
  <si>
    <t>Date:</t>
  </si>
  <si>
    <t>Qty</t>
  </si>
  <si>
    <t>Unit</t>
  </si>
  <si>
    <t>Rate</t>
  </si>
  <si>
    <t>Amount</t>
  </si>
  <si>
    <t>m2</t>
  </si>
  <si>
    <t>each</t>
  </si>
  <si>
    <t xml:space="preserve">Subdivision </t>
  </si>
  <si>
    <t>Item</t>
  </si>
  <si>
    <t>Description</t>
  </si>
  <si>
    <t xml:space="preserve">TREE SUPPLY AND PLANTING </t>
  </si>
  <si>
    <t>TOTAL TREE SUPPLY AND PLANTING</t>
  </si>
  <si>
    <t xml:space="preserve">A - for Council approval 
B - Council-requested amendments incorporated 
0 -Council approved, for bonding </t>
  </si>
  <si>
    <t>Species 2</t>
  </si>
  <si>
    <t>Species 3</t>
  </si>
  <si>
    <t>Species 4</t>
  </si>
  <si>
    <t>Mulch supply and spread</t>
  </si>
  <si>
    <t xml:space="preserve">Mulch matting </t>
  </si>
  <si>
    <t xml:space="preserve">Cardboard/paper mats </t>
  </si>
  <si>
    <t xml:space="preserve">Identification stakes </t>
  </si>
  <si>
    <t xml:space="preserve">Stem protectors </t>
  </si>
  <si>
    <t xml:space="preserve">Species 1 (size, eg 45L) </t>
  </si>
  <si>
    <t xml:space="preserve">Species 1 (size eg 2.5L) </t>
  </si>
  <si>
    <t>TOTAL SHRUB AND GROUNDCOVER SUPPLY AND PLANTING</t>
  </si>
  <si>
    <t xml:space="preserve">Edging </t>
  </si>
  <si>
    <t>Shrub and groundcover supply</t>
  </si>
  <si>
    <t xml:space="preserve">50% bond (GST EXCL) </t>
  </si>
  <si>
    <t>COMBINED TOTAL</t>
  </si>
  <si>
    <t xml:space="preserve">100% BOND (GST EXCL) </t>
  </si>
  <si>
    <t xml:space="preserve">Fertiliser </t>
  </si>
  <si>
    <t>Fertiliser</t>
  </si>
  <si>
    <t xml:space="preserve">RMA/XXXX/XXXX    [NAME]   </t>
  </si>
  <si>
    <t>Please specify the stage/s (if applicable)</t>
  </si>
  <si>
    <t xml:space="preserve">RMA/XXXX/XXXX    [NAME] </t>
  </si>
  <si>
    <t xml:space="preserve">Tree supply and planting (incl tree pits to SD 702) </t>
  </si>
  <si>
    <t xml:space="preserve">Root barriers </t>
  </si>
  <si>
    <t>m</t>
  </si>
  <si>
    <t xml:space="preserve">STREET GARDEN BEDS SUPPLY AND PLANTING </t>
  </si>
  <si>
    <t xml:space="preserve">Units must be in accordance with the Basis of Payment specified in the CSS. </t>
  </si>
  <si>
    <t xml:space="preserve">Establishment Maintenance </t>
  </si>
  <si>
    <t xml:space="preserve">Rates are exclusive of GST. </t>
  </si>
  <si>
    <t>Novaflo pit inspection pipe</t>
  </si>
  <si>
    <t xml:space="preserve">Novaflo pit inspection pipe </t>
  </si>
  <si>
    <t xml:space="preserve"> </t>
  </si>
  <si>
    <t xml:space="preserve">Turf/Lawn </t>
  </si>
  <si>
    <t>$500.00/tree</t>
  </si>
  <si>
    <t xml:space="preserve">Watering: </t>
  </si>
  <si>
    <t xml:space="preserve">Rates are exlcusive of GST. </t>
  </si>
  <si>
    <t xml:space="preserve">Surfacing </t>
  </si>
  <si>
    <t xml:space="preserve">Equipment </t>
  </si>
  <si>
    <t xml:space="preserve">Bollards </t>
  </si>
  <si>
    <t xml:space="preserve">Gates </t>
  </si>
  <si>
    <t xml:space="preserve">Signage </t>
  </si>
  <si>
    <t xml:space="preserve">Drinking fountain </t>
  </si>
  <si>
    <t>Rubbish bin</t>
  </si>
  <si>
    <t xml:space="preserve">Table </t>
  </si>
  <si>
    <t xml:space="preserve">Seat </t>
  </si>
  <si>
    <t xml:space="preserve">Materials </t>
  </si>
  <si>
    <t xml:space="preserve">If civil works have been completed but hard landscaping has not, costs for civil works are not required to be provided and will not form part of the bond. </t>
  </si>
  <si>
    <t xml:space="preserve">Site survey and set out </t>
  </si>
  <si>
    <t xml:space="preserve">Earthworks </t>
  </si>
  <si>
    <t xml:space="preserve">Fill </t>
  </si>
  <si>
    <t xml:space="preserve">Cut </t>
  </si>
  <si>
    <t xml:space="preserve">Levelling </t>
  </si>
  <si>
    <t xml:space="preserve">Erosion and Sediment Control </t>
  </si>
  <si>
    <t xml:space="preserve">Edge Treatment </t>
  </si>
  <si>
    <t xml:space="preserve">Bridge </t>
  </si>
  <si>
    <t xml:space="preserve">Pergola </t>
  </si>
  <si>
    <t xml:space="preserve">Jetty </t>
  </si>
  <si>
    <t>Boardwalk</t>
  </si>
  <si>
    <t>Handrail</t>
  </si>
  <si>
    <t>Type 1</t>
  </si>
  <si>
    <t>Type 2</t>
  </si>
  <si>
    <t xml:space="preserve">Art/Sculpture </t>
  </si>
  <si>
    <t xml:space="preserve">Retaining wall </t>
  </si>
  <si>
    <t>Entrance feature wall in road reserve</t>
  </si>
  <si>
    <t>TOTAL CIVIL WORKS</t>
  </si>
  <si>
    <t>TOTAL PATHS / TRACKS</t>
  </si>
  <si>
    <t>TOTAL PLAY EQUIPMENT</t>
  </si>
  <si>
    <t xml:space="preserve">TOTAL STRUCTURES and FURNITURE </t>
  </si>
  <si>
    <t>AP</t>
  </si>
  <si>
    <t>AC</t>
  </si>
  <si>
    <t xml:space="preserve">COMBINED TOTAL = 100% BOND (GST EXCL) </t>
  </si>
  <si>
    <t xml:space="preserve">TREES SUPPLY AND PLANTING </t>
  </si>
  <si>
    <t xml:space="preserve">Establishment </t>
  </si>
  <si>
    <t>SHRUB AND GROUNDCOVER ESTABLISHMENT MAINTENANCE</t>
  </si>
  <si>
    <t>TOTAL SHRUB AND GROUNDCOVER ESTABLISHMENT</t>
  </si>
  <si>
    <t>TURF/ GRASS ESTABLISHMENT MAINTENANCE</t>
  </si>
  <si>
    <t xml:space="preserve">Sowing / Hydroseeding </t>
  </si>
  <si>
    <t xml:space="preserve">TURF / GRASS SUPPLY AND PLANTING </t>
  </si>
  <si>
    <t>Mowing - including disposal of clippings</t>
  </si>
  <si>
    <r>
      <t xml:space="preserve">TREES ESTABLISHMENT MAINTENANCE 
</t>
    </r>
    <r>
      <rPr>
        <i/>
        <sz val="9"/>
        <color theme="1"/>
        <rFont val="Calibri"/>
        <family val="2"/>
        <scheme val="minor"/>
      </rPr>
      <t>inclusive of watering, mulch replenishment, pruning, weed control and litter removal</t>
    </r>
  </si>
  <si>
    <t>Watering</t>
  </si>
  <si>
    <t xml:space="preserve">Rates are to be inclusive of labour. </t>
  </si>
  <si>
    <t xml:space="preserve">A schedule is only required for these items where the works are incomplete and/or Council has not accepted the assets at practical completion (ie, for 100% bonds) </t>
  </si>
  <si>
    <t>Mowing:</t>
  </si>
  <si>
    <t xml:space="preserve">DATA CAPTURE AND QUALITY ASSURANCE REPORTING </t>
  </si>
  <si>
    <t xml:space="preserve">Survey, capture and submission of as-built IDS CAT data, as specified in IDS Part 12 </t>
  </si>
  <si>
    <t>Note that the use of weed killers containing glyphosate is not permitted in any parks or road reserves (after s.224c RMA certification). 
Alternative organic fatty acid herbicides must not be used near drains or waterways.
All weeds taller than 10 centimetres are to be hand-pulled.</t>
  </si>
  <si>
    <t xml:space="preserve">Preparation and submission of Engineer's Report, as specified in IDS 10.3.4 and the Engineer's Report Guide </t>
  </si>
  <si>
    <t xml:space="preserve">CONTINGENCY (minimum 5%) - for replacements </t>
  </si>
  <si>
    <t>CONTINGENCY (minimum 5%) - for replacements</t>
  </si>
  <si>
    <t xml:space="preserve">Quality Assurance and Reporting </t>
  </si>
  <si>
    <t xml:space="preserve">TOTAL DATA CAPTURE AND QUALITY ASSURANCE REPORTING </t>
  </si>
  <si>
    <t xml:space="preserve">Certification of playground NZS 5828 </t>
  </si>
  <si>
    <t xml:space="preserve">PS1 and PS3/PS4 for structures subject to Building Code </t>
  </si>
  <si>
    <t xml:space="preserve">Please specify the Lot Number/s and Reserve Classifications, eg Lot 200 Local Purpose Utility Reserve. If the schedule covers multiple reserves with different classifications, it is helpful to have a separate schedule for each classification. </t>
  </si>
  <si>
    <t xml:space="preserve">PATHS / TRACKS SUPPLY AND INSTALLATION </t>
  </si>
  <si>
    <t xml:space="preserve">PLAY EQUIPMENT SUPPLY AND INSTALLATION </t>
  </si>
  <si>
    <r>
      <rPr>
        <b/>
        <sz val="11"/>
        <color theme="1"/>
        <rFont val="Calibri"/>
        <family val="2"/>
        <scheme val="minor"/>
      </rPr>
      <t>STRUCTURES and FURNITURE</t>
    </r>
    <r>
      <rPr>
        <sz val="11"/>
        <color theme="1"/>
        <rFont val="Calibri"/>
        <family val="2"/>
        <scheme val="minor"/>
      </rPr>
      <t xml:space="preserve"> </t>
    </r>
    <r>
      <rPr>
        <b/>
        <sz val="11"/>
        <color theme="1"/>
        <rFont val="Calibri"/>
        <family val="2"/>
        <scheme val="minor"/>
      </rPr>
      <t xml:space="preserve">SUPPLY AND INSTALLATION </t>
    </r>
  </si>
  <si>
    <t xml:space="preserve">Boundary fencing </t>
  </si>
  <si>
    <t xml:space="preserve">Rates are to be inclusive of labour and any equipment hire. </t>
  </si>
  <si>
    <t xml:space="preserve">DATA CAPTURE AND QUALITY ASSURANCE REPORTING 
</t>
  </si>
  <si>
    <t>Monthly maintenance reports (+ provisional NCRs)</t>
  </si>
  <si>
    <t>Provisional NCRs</t>
  </si>
  <si>
    <t xml:space="preserve">$40.00/tree/month </t>
  </si>
  <si>
    <t xml:space="preserve">Please specify the Lot Number/s and Reserve Classifications, eg Lot 200 Local Purpose Utility Reserve. If the schedule covers more than one reserve classification, it is helpful to have a separate schedule for each. </t>
  </si>
  <si>
    <t>inclusive rate for mulch replenishment, weeding, pruning, litter removal etc</t>
  </si>
  <si>
    <r>
      <t xml:space="preserve">Gardening: 
</t>
    </r>
    <r>
      <rPr>
        <i/>
        <sz val="11"/>
        <color theme="1"/>
        <rFont val="Calibri"/>
        <family val="2"/>
        <scheme val="minor"/>
      </rPr>
      <t/>
    </r>
  </si>
  <si>
    <t xml:space="preserve">Gardening - incl weeding, mulch replenishment, litter removal </t>
  </si>
  <si>
    <t xml:space="preserve">$0.50/m2/month </t>
  </si>
  <si>
    <t xml:space="preserve">Gardening incl weeding, mulch replenishment, litter removal  </t>
  </si>
  <si>
    <t>per tree per month (24)</t>
  </si>
  <si>
    <t>per m2 per month (24)</t>
  </si>
  <si>
    <r>
      <t xml:space="preserve">SPECIMEN TREES ESTABLISHMENT MAINTENANCE 
</t>
    </r>
    <r>
      <rPr>
        <i/>
        <sz val="9"/>
        <color theme="1"/>
        <rFont val="Calibri"/>
        <family val="2"/>
        <scheme val="minor"/>
      </rPr>
      <t>inclusive of watering, mulch replenishment, pruning, weed control and litter removal</t>
    </r>
  </si>
  <si>
    <r>
      <t xml:space="preserve">Shrub and groundcover supply
</t>
    </r>
    <r>
      <rPr>
        <i/>
        <sz val="9"/>
        <color theme="1"/>
        <rFont val="Century Gothic"/>
        <family val="2"/>
      </rPr>
      <t>include amenity (non-specimen) trees</t>
    </r>
  </si>
  <si>
    <t>Establishment</t>
  </si>
  <si>
    <t>SHRUB AND GROUNDCOVER SUPPLY AND PLANTING</t>
  </si>
  <si>
    <r>
      <rPr>
        <b/>
        <sz val="11"/>
        <color theme="1"/>
        <rFont val="Calibri"/>
        <family val="2"/>
        <scheme val="minor"/>
      </rPr>
      <t xml:space="preserve">CIVIL WORKS
</t>
    </r>
    <r>
      <rPr>
        <i/>
        <sz val="8"/>
        <color theme="1"/>
        <rFont val="Century Gothic"/>
        <family val="2"/>
      </rPr>
      <t xml:space="preserve">incomplete work within reserves only </t>
    </r>
  </si>
  <si>
    <t xml:space="preserve">Final Completion Certifications </t>
  </si>
  <si>
    <t xml:space="preserve">Preparation and and submission of final plans / updated asset data  </t>
  </si>
  <si>
    <t>$0.16/m2/month</t>
  </si>
  <si>
    <t>Minimum Acceptable Rates, 2024</t>
  </si>
  <si>
    <t xml:space="preserve">$1.08/m2/month </t>
  </si>
  <si>
    <t xml:space="preserve">Specimen Trees Supply and Planting </t>
  </si>
  <si>
    <t xml:space="preserve">Rate includes tree pits to SD702 (stakes, ties and mulch included).
 Specimen trees are defined as grades of 25L and above. </t>
  </si>
  <si>
    <t xml:space="preserve">Specimen Trees </t>
  </si>
  <si>
    <t>Shrubs and Groundcover</t>
  </si>
  <si>
    <t xml:space="preserve">inclusive rate for watering, mulch replenishment, weeding, pruning etc
Specimen trees are defined as grades of 25L and above. </t>
  </si>
  <si>
    <t>Final Completion Certfiications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</si>
</sst>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4" formatCode="_-&quot;$&quot;* #,##0.00_-;\-&quot;$&quot;* #,##0.00_-;_-&quot;$&quot;* &quot;-&quot;??_-;_-@_-"/>
    <numFmt numFmtId="164" formatCode="0.0"/>
    <numFmt numFmtId="165" formatCode="_-[$$-1409]* #,##0.00_-;\-[$$-1409]* #,##0.00_-;_-[$$-1409]* &quot;-&quot;??_-;_-@_-"/>
  </numFmts>
  <fonts count="29" x14ac:knownFonts="1">
    <font>
      <sz val="11"/>
      <color theme="1"/>
      <name val="Calibri"/>
      <family val="2"/>
      <scheme val="minor"/>
    </font>
    <font>
      <sz val="11"/>
      <color theme="1"/>
      <name val="Calibri"/>
      <family val="2"/>
      <scheme val="minor"/>
    </font>
    <font>
      <sz val="10"/>
      <name val="Arial"/>
      <family val="2"/>
    </font>
    <font>
      <b/>
      <sz val="9"/>
      <name val="Century Gothic"/>
      <family val="2"/>
    </font>
    <font>
      <sz val="9"/>
      <color theme="1"/>
      <name val="Century Gothic"/>
      <family val="2"/>
    </font>
    <font>
      <sz val="9"/>
      <color rgb="FFFF0000"/>
      <name val="Century Gothic"/>
      <family val="2"/>
    </font>
    <font>
      <b/>
      <sz val="9"/>
      <color rgb="FFFF0000"/>
      <name val="Century Gothic"/>
      <family val="2"/>
    </font>
    <font>
      <i/>
      <sz val="9"/>
      <name val="Century Gothic"/>
      <family val="2"/>
    </font>
    <font>
      <i/>
      <sz val="9"/>
      <color theme="1"/>
      <name val="Century Gothic"/>
      <family val="2"/>
    </font>
    <font>
      <b/>
      <sz val="9"/>
      <color theme="1"/>
      <name val="Century Gothic"/>
      <family val="2"/>
    </font>
    <font>
      <sz val="9"/>
      <name val="Century Gothic"/>
      <family val="2"/>
    </font>
    <font>
      <b/>
      <sz val="9"/>
      <color theme="4" tint="-0.249977111117893"/>
      <name val="Century Gothic"/>
      <family val="2"/>
    </font>
    <font>
      <sz val="9"/>
      <color theme="4" tint="-0.249977111117893"/>
      <name val="Century Gothic"/>
      <family val="2"/>
    </font>
    <font>
      <u/>
      <sz val="9"/>
      <name val="Century Gothic"/>
      <family val="2"/>
    </font>
    <font>
      <i/>
      <sz val="9"/>
      <color theme="4" tint="-0.249977111117893"/>
      <name val="Century Gothic"/>
      <family val="2"/>
    </font>
    <font>
      <b/>
      <u val="singleAccounting"/>
      <sz val="9"/>
      <color theme="1"/>
      <name val="Century Gothic"/>
      <family val="2"/>
    </font>
    <font>
      <b/>
      <u val="singleAccounting"/>
      <sz val="9"/>
      <name val="Century Gothic"/>
      <family val="2"/>
    </font>
    <font>
      <b/>
      <i/>
      <sz val="9"/>
      <name val="Century Gothic"/>
      <family val="2"/>
    </font>
    <font>
      <i/>
      <sz val="9"/>
      <color rgb="FFFF0000"/>
      <name val="Century Gothic"/>
      <family val="2"/>
    </font>
    <font>
      <sz val="11"/>
      <color rgb="FFFF0000"/>
      <name val="Calibri"/>
      <family val="2"/>
      <scheme val="minor"/>
    </font>
    <font>
      <b/>
      <sz val="11"/>
      <color theme="1"/>
      <name val="Calibri"/>
      <family val="2"/>
      <scheme val="minor"/>
    </font>
    <font>
      <b/>
      <sz val="15"/>
      <color theme="3"/>
      <name val="Calibri"/>
      <family val="2"/>
      <scheme val="minor"/>
    </font>
    <font>
      <b/>
      <sz val="11"/>
      <color theme="3"/>
      <name val="Calibri"/>
      <family val="2"/>
      <scheme val="minor"/>
    </font>
    <font>
      <i/>
      <sz val="11"/>
      <color theme="1"/>
      <name val="Calibri"/>
      <family val="2"/>
      <scheme val="minor"/>
    </font>
    <font>
      <sz val="12"/>
      <color rgb="FFFF0000"/>
      <name val="Calibri"/>
      <family val="2"/>
      <scheme val="minor"/>
    </font>
    <font>
      <i/>
      <sz val="8"/>
      <color theme="1"/>
      <name val="Century Gothic"/>
      <family val="2"/>
    </font>
    <font>
      <i/>
      <sz val="9"/>
      <color theme="1"/>
      <name val="Calibri"/>
      <family val="2"/>
      <scheme val="minor"/>
    </font>
    <font>
      <sz val="11"/>
      <name val="Calibri"/>
      <family val="2"/>
      <scheme val="minor"/>
    </font>
    <font>
      <i/>
      <sz val="8"/>
      <color rgb="FFFF0000"/>
      <name val="Century Gothic"/>
      <family val="2"/>
    </font>
  </fonts>
  <fills count="6">
    <fill>
      <patternFill patternType="none"/>
    </fill>
    <fill>
      <patternFill patternType="gray125"/>
    </fill>
    <fill>
      <patternFill patternType="solid">
        <fgColor theme="0"/>
        <bgColor indexed="64"/>
      </patternFill>
    </fill>
    <fill>
      <patternFill patternType="solid">
        <fgColor theme="6" tint="0.59999389629810485"/>
        <bgColor indexed="65"/>
      </patternFill>
    </fill>
    <fill>
      <patternFill patternType="solid">
        <fgColor theme="9" tint="0.79998168889431442"/>
        <bgColor indexed="65"/>
      </patternFill>
    </fill>
    <fill>
      <patternFill patternType="solid">
        <fgColor rgb="FFFFFF00"/>
        <bgColor indexed="64"/>
      </patternFill>
    </fill>
  </fills>
  <borders count="3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rgb="FFB2B2B2"/>
      </right>
      <top style="medium">
        <color indexed="64"/>
      </top>
      <bottom style="medium">
        <color indexed="64"/>
      </bottom>
      <diagonal/>
    </border>
    <border>
      <left style="thin">
        <color rgb="FFB2B2B2"/>
      </left>
      <right style="thin">
        <color rgb="FFB2B2B2"/>
      </right>
      <top style="medium">
        <color indexed="64"/>
      </top>
      <bottom style="medium">
        <color indexed="64"/>
      </bottom>
      <diagonal/>
    </border>
    <border>
      <left style="thin">
        <color rgb="FFB2B2B2"/>
      </left>
      <right style="medium">
        <color indexed="64"/>
      </right>
      <top style="medium">
        <color indexed="64"/>
      </top>
      <bottom style="medium">
        <color indexed="64"/>
      </bottom>
      <diagonal/>
    </border>
    <border>
      <left/>
      <right/>
      <top/>
      <bottom style="thick">
        <color theme="4"/>
      </bottom>
      <diagonal/>
    </border>
    <border>
      <left/>
      <right/>
      <top/>
      <bottom style="medium">
        <color theme="4" tint="0.39997558519241921"/>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0">
    <xf numFmtId="0" fontId="0" fillId="0" borderId="0"/>
    <xf numFmtId="44" fontId="1" fillId="0" borderId="0" applyFont="0" applyFill="0" applyBorder="0" applyAlignment="0" applyProtection="0"/>
    <xf numFmtId="0" fontId="2" fillId="0" borderId="0"/>
    <xf numFmtId="0" fontId="2" fillId="0" borderId="0"/>
    <xf numFmtId="0" fontId="2" fillId="0" borderId="0"/>
    <xf numFmtId="0" fontId="19" fillId="0" borderId="0" applyNumberFormat="0" applyFill="0" applyBorder="0" applyAlignment="0" applyProtection="0"/>
    <xf numFmtId="0" fontId="1" fillId="3" borderId="0" applyNumberFormat="0" applyBorder="0" applyAlignment="0" applyProtection="0"/>
    <xf numFmtId="0" fontId="1" fillId="4" borderId="0" applyNumberFormat="0" applyBorder="0" applyAlignment="0" applyProtection="0"/>
    <xf numFmtId="0" fontId="21" fillId="0" borderId="31" applyNumberFormat="0" applyFill="0" applyAlignment="0" applyProtection="0"/>
    <xf numFmtId="0" fontId="22" fillId="0" borderId="32" applyNumberFormat="0" applyFill="0" applyAlignment="0" applyProtection="0"/>
  </cellStyleXfs>
  <cellXfs count="218">
    <xf numFmtId="0" fontId="0" fillId="0" borderId="0" xfId="0"/>
    <xf numFmtId="0" fontId="4" fillId="0" borderId="0" xfId="0" applyFont="1" applyAlignment="1">
      <alignment vertical="top"/>
    </xf>
    <xf numFmtId="0" fontId="5" fillId="0" borderId="0" xfId="0" applyFont="1" applyAlignment="1">
      <alignment horizontal="center" vertical="top"/>
    </xf>
    <xf numFmtId="0" fontId="4" fillId="0" borderId="0" xfId="0" applyFont="1" applyAlignment="1">
      <alignment horizontal="center" vertical="top"/>
    </xf>
    <xf numFmtId="44" fontId="4" fillId="0" borderId="0" xfId="1" applyFont="1" applyFill="1" applyAlignment="1">
      <alignment horizontal="right" vertical="top"/>
    </xf>
    <xf numFmtId="0" fontId="3" fillId="0" borderId="0" xfId="0" applyFont="1" applyAlignment="1">
      <alignment vertical="top"/>
    </xf>
    <xf numFmtId="44" fontId="10" fillId="0" borderId="1" xfId="1" applyFont="1" applyFill="1" applyBorder="1" applyAlignment="1">
      <alignment horizontal="right" vertical="top"/>
    </xf>
    <xf numFmtId="44" fontId="7" fillId="0" borderId="1" xfId="1" applyFont="1" applyFill="1" applyBorder="1" applyAlignment="1">
      <alignment horizontal="right" vertical="top"/>
    </xf>
    <xf numFmtId="0" fontId="9" fillId="0" borderId="0" xfId="0" applyFont="1" applyAlignment="1">
      <alignment vertical="top"/>
    </xf>
    <xf numFmtId="0" fontId="4" fillId="0" borderId="0" xfId="0" applyFont="1" applyAlignment="1">
      <alignment horizontal="left" vertical="top"/>
    </xf>
    <xf numFmtId="164" fontId="3" fillId="0" borderId="1" xfId="3" applyNumberFormat="1" applyFont="1" applyBorder="1" applyAlignment="1">
      <alignment horizontal="left" vertical="top"/>
    </xf>
    <xf numFmtId="0" fontId="3" fillId="0" borderId="1" xfId="3" applyFont="1" applyBorder="1" applyAlignment="1">
      <alignment vertical="top"/>
    </xf>
    <xf numFmtId="0" fontId="13" fillId="0" borderId="1" xfId="3" applyFont="1" applyBorder="1" applyAlignment="1">
      <alignment vertical="top" wrapText="1"/>
    </xf>
    <xf numFmtId="0" fontId="10" fillId="0" borderId="1" xfId="3" applyFont="1" applyBorder="1" applyAlignment="1">
      <alignment horizontal="center" vertical="top"/>
    </xf>
    <xf numFmtId="44" fontId="7" fillId="0" borderId="1" xfId="1" applyFont="1" applyBorder="1" applyAlignment="1">
      <alignment horizontal="right" vertical="top"/>
    </xf>
    <xf numFmtId="0" fontId="10" fillId="0" borderId="1" xfId="3" applyFont="1" applyBorder="1" applyAlignment="1">
      <alignment horizontal="center" vertical="top" wrapText="1"/>
    </xf>
    <xf numFmtId="0" fontId="10" fillId="0" borderId="1" xfId="0" applyFont="1" applyBorder="1" applyAlignment="1">
      <alignment horizontal="left" vertical="top"/>
    </xf>
    <xf numFmtId="0" fontId="10" fillId="0" borderId="1" xfId="3" applyFont="1" applyBorder="1" applyAlignment="1">
      <alignment vertical="top" wrapText="1"/>
    </xf>
    <xf numFmtId="0" fontId="10" fillId="0" borderId="1" xfId="0" applyFont="1" applyBorder="1" applyAlignment="1">
      <alignment horizontal="center" vertical="top"/>
    </xf>
    <xf numFmtId="0" fontId="10" fillId="0" borderId="1" xfId="4" applyFont="1" applyBorder="1" applyAlignment="1">
      <alignment horizontal="center" vertical="top" wrapText="1"/>
    </xf>
    <xf numFmtId="0" fontId="3" fillId="0" borderId="1" xfId="3" applyFont="1" applyBorder="1" applyAlignment="1">
      <alignment vertical="top" wrapText="1"/>
    </xf>
    <xf numFmtId="0" fontId="12" fillId="0" borderId="0" xfId="0" applyFont="1" applyAlignment="1">
      <alignment horizontal="left" vertical="top"/>
    </xf>
    <xf numFmtId="0" fontId="11" fillId="0" borderId="0" xfId="3" applyFont="1" applyAlignment="1">
      <alignment vertical="top" wrapText="1"/>
    </xf>
    <xf numFmtId="0" fontId="12" fillId="0" borderId="0" xfId="3" applyFont="1" applyAlignment="1">
      <alignment horizontal="center" vertical="top" wrapText="1"/>
    </xf>
    <xf numFmtId="0" fontId="12" fillId="0" borderId="0" xfId="2" applyFont="1" applyAlignment="1">
      <alignment horizontal="center" vertical="top"/>
    </xf>
    <xf numFmtId="164" fontId="3" fillId="0" borderId="1" xfId="0" applyNumberFormat="1" applyFont="1" applyBorder="1" applyAlignment="1">
      <alignment horizontal="left" vertical="top"/>
    </xf>
    <xf numFmtId="0" fontId="3" fillId="0" borderId="1" xfId="0" applyFont="1" applyBorder="1" applyAlignment="1">
      <alignment vertical="top"/>
    </xf>
    <xf numFmtId="44" fontId="10" fillId="0" borderId="1" xfId="1" applyFont="1" applyBorder="1" applyAlignment="1">
      <alignment horizontal="right" vertical="top"/>
    </xf>
    <xf numFmtId="0" fontId="13" fillId="0" borderId="1" xfId="0" applyFont="1" applyBorder="1" applyAlignment="1">
      <alignment vertical="top"/>
    </xf>
    <xf numFmtId="0" fontId="10" fillId="0" borderId="1" xfId="0" applyFont="1" applyBorder="1" applyAlignment="1">
      <alignment vertical="top" wrapText="1"/>
    </xf>
    <xf numFmtId="0" fontId="10" fillId="0" borderId="1" xfId="4" applyFont="1" applyBorder="1" applyAlignment="1">
      <alignment horizontal="center" vertical="top"/>
    </xf>
    <xf numFmtId="0" fontId="10" fillId="0" borderId="1" xfId="0" applyFont="1" applyBorder="1" applyAlignment="1">
      <alignment horizontal="center" vertical="top" wrapText="1"/>
    </xf>
    <xf numFmtId="0" fontId="10" fillId="0" borderId="1" xfId="0" applyFont="1" applyBorder="1" applyAlignment="1">
      <alignment vertical="top"/>
    </xf>
    <xf numFmtId="164" fontId="10" fillId="0" borderId="1" xfId="0" applyNumberFormat="1" applyFont="1" applyBorder="1" applyAlignment="1">
      <alignment horizontal="left" vertical="top"/>
    </xf>
    <xf numFmtId="0" fontId="13" fillId="0" borderId="1" xfId="0" applyFont="1" applyBorder="1" applyAlignment="1">
      <alignment vertical="top" wrapText="1"/>
    </xf>
    <xf numFmtId="2" fontId="10" fillId="0" borderId="1" xfId="0" applyNumberFormat="1" applyFont="1" applyBorder="1" applyAlignment="1">
      <alignment horizontal="left" vertical="top"/>
    </xf>
    <xf numFmtId="0" fontId="12" fillId="0" borderId="0" xfId="0" applyFont="1" applyAlignment="1">
      <alignment vertical="top"/>
    </xf>
    <xf numFmtId="0" fontId="12" fillId="0" borderId="0" xfId="0" applyFont="1" applyAlignment="1">
      <alignment horizontal="center" vertical="top"/>
    </xf>
    <xf numFmtId="44" fontId="12" fillId="0" borderId="0" xfId="1" applyFont="1" applyAlignment="1">
      <alignment horizontal="right" vertical="top"/>
    </xf>
    <xf numFmtId="0" fontId="10" fillId="0" borderId="1" xfId="0" applyFont="1" applyBorder="1" applyAlignment="1">
      <alignment horizontal="center"/>
    </xf>
    <xf numFmtId="44" fontId="10" fillId="0" borderId="1" xfId="1" applyFont="1" applyBorder="1" applyAlignment="1">
      <alignment horizontal="right"/>
    </xf>
    <xf numFmtId="0" fontId="10" fillId="0" borderId="1" xfId="3" applyFont="1" applyBorder="1" applyAlignment="1">
      <alignment horizontal="left" vertical="top"/>
    </xf>
    <xf numFmtId="0" fontId="13" fillId="0" borderId="1" xfId="3" applyFont="1" applyBorder="1" applyAlignment="1">
      <alignment vertical="top"/>
    </xf>
    <xf numFmtId="2" fontId="10" fillId="0" borderId="1" xfId="3" applyNumberFormat="1" applyFont="1" applyBorder="1" applyAlignment="1">
      <alignment horizontal="left" vertical="top"/>
    </xf>
    <xf numFmtId="0" fontId="3" fillId="0" borderId="1" xfId="3" applyFont="1" applyBorder="1" applyAlignment="1">
      <alignment horizontal="center" vertical="top"/>
    </xf>
    <xf numFmtId="0" fontId="12" fillId="0" borderId="0" xfId="3" applyFont="1" applyAlignment="1">
      <alignment horizontal="left" vertical="top"/>
    </xf>
    <xf numFmtId="0" fontId="11" fillId="0" borderId="0" xfId="3" applyFont="1" applyAlignment="1">
      <alignment vertical="top"/>
    </xf>
    <xf numFmtId="0" fontId="11" fillId="0" borderId="0" xfId="3" applyFont="1" applyAlignment="1">
      <alignment horizontal="center" vertical="top"/>
    </xf>
    <xf numFmtId="0" fontId="12" fillId="0" borderId="0" xfId="3" applyFont="1" applyAlignment="1">
      <alignment horizontal="center" vertical="top"/>
    </xf>
    <xf numFmtId="44" fontId="16" fillId="0" borderId="1" xfId="1" applyFont="1" applyBorder="1" applyAlignment="1">
      <alignment horizontal="right" vertical="top"/>
    </xf>
    <xf numFmtId="0" fontId="4" fillId="0" borderId="2" xfId="0" applyFont="1" applyBorder="1" applyAlignment="1">
      <alignment horizontal="center" vertical="top"/>
    </xf>
    <xf numFmtId="44" fontId="10" fillId="2" borderId="0" xfId="1" applyFont="1" applyFill="1" applyAlignment="1">
      <alignment horizontal="right" vertical="top"/>
    </xf>
    <xf numFmtId="44" fontId="10" fillId="2" borderId="1" xfId="1" applyFont="1" applyFill="1" applyBorder="1" applyAlignment="1">
      <alignment horizontal="right" vertical="top"/>
    </xf>
    <xf numFmtId="44" fontId="7" fillId="2" borderId="1" xfId="1" applyFont="1" applyFill="1" applyBorder="1" applyAlignment="1">
      <alignment horizontal="right" vertical="top"/>
    </xf>
    <xf numFmtId="44" fontId="7" fillId="2" borderId="0" xfId="1" applyFont="1" applyFill="1" applyAlignment="1">
      <alignment horizontal="right" vertical="top"/>
    </xf>
    <xf numFmtId="44" fontId="14" fillId="0" borderId="0" xfId="1" applyFont="1" applyFill="1" applyAlignment="1">
      <alignment horizontal="right" vertical="top"/>
    </xf>
    <xf numFmtId="0" fontId="4" fillId="0" borderId="2" xfId="0" applyFont="1" applyBorder="1" applyAlignment="1">
      <alignment horizontal="left" vertical="top"/>
    </xf>
    <xf numFmtId="0" fontId="9" fillId="0" borderId="2" xfId="0" applyFont="1" applyBorder="1" applyAlignment="1">
      <alignment vertical="top"/>
    </xf>
    <xf numFmtId="0" fontId="5" fillId="0" borderId="2" xfId="0" applyFont="1" applyBorder="1" applyAlignment="1">
      <alignment horizontal="center" vertical="top"/>
    </xf>
    <xf numFmtId="44" fontId="10" fillId="2" borderId="2" xfId="1" applyFont="1" applyFill="1" applyBorder="1" applyAlignment="1">
      <alignment horizontal="right" vertical="top"/>
    </xf>
    <xf numFmtId="44" fontId="15" fillId="0" borderId="2" xfId="1" applyFont="1" applyFill="1" applyBorder="1" applyAlignment="1">
      <alignment horizontal="right" vertical="top"/>
    </xf>
    <xf numFmtId="0" fontId="3" fillId="0" borderId="3" xfId="0" applyFont="1" applyBorder="1" applyAlignment="1">
      <alignment horizontal="center" vertical="top"/>
    </xf>
    <xf numFmtId="0" fontId="8" fillId="0" borderId="3" xfId="0" applyFont="1" applyBorder="1" applyAlignment="1">
      <alignment horizontal="left" vertical="top"/>
    </xf>
    <xf numFmtId="14" fontId="8" fillId="0" borderId="3" xfId="0" applyNumberFormat="1" applyFont="1" applyBorder="1" applyAlignment="1">
      <alignment horizontal="left" vertical="top"/>
    </xf>
    <xf numFmtId="0" fontId="5" fillId="0" borderId="3" xfId="0" applyFont="1" applyBorder="1" applyAlignment="1">
      <alignment horizontal="center" vertical="top"/>
    </xf>
    <xf numFmtId="0" fontId="4" fillId="0" borderId="3" xfId="0" applyFont="1" applyBorder="1" applyAlignment="1">
      <alignment horizontal="center" vertical="top"/>
    </xf>
    <xf numFmtId="44" fontId="10" fillId="2" borderId="3" xfId="1" applyFont="1" applyFill="1" applyBorder="1" applyAlignment="1">
      <alignment horizontal="right" vertical="top"/>
    </xf>
    <xf numFmtId="0" fontId="9" fillId="0" borderId="3" xfId="0" applyFont="1" applyBorder="1" applyAlignment="1">
      <alignment vertical="top"/>
    </xf>
    <xf numFmtId="0" fontId="3" fillId="0" borderId="3" xfId="2" applyFont="1" applyBorder="1" applyAlignment="1">
      <alignment horizontal="center" vertical="top" wrapText="1"/>
    </xf>
    <xf numFmtId="0" fontId="10" fillId="0" borderId="3" xfId="2" applyFont="1" applyBorder="1" applyAlignment="1">
      <alignment horizontal="center" vertical="top"/>
    </xf>
    <xf numFmtId="44" fontId="7" fillId="2" borderId="3" xfId="1" applyFont="1" applyFill="1" applyBorder="1" applyAlignment="1">
      <alignment horizontal="right" vertical="top"/>
    </xf>
    <xf numFmtId="44" fontId="7" fillId="0" borderId="3" xfId="1" applyFont="1" applyFill="1" applyBorder="1" applyAlignment="1">
      <alignment horizontal="right" vertical="top"/>
    </xf>
    <xf numFmtId="0" fontId="3" fillId="0" borderId="3" xfId="3" applyFont="1" applyBorder="1" applyAlignment="1">
      <alignment vertical="top" wrapText="1"/>
    </xf>
    <xf numFmtId="0" fontId="10" fillId="0" borderId="3" xfId="3" applyFont="1" applyBorder="1" applyAlignment="1">
      <alignment horizontal="center" vertical="top" wrapText="1"/>
    </xf>
    <xf numFmtId="0" fontId="10" fillId="0" borderId="3" xfId="0" applyFont="1" applyBorder="1" applyAlignment="1">
      <alignment vertical="top" wrapText="1"/>
    </xf>
    <xf numFmtId="0" fontId="10" fillId="0" borderId="3" xfId="0" applyFont="1" applyBorder="1" applyAlignment="1">
      <alignment horizontal="center" vertical="top"/>
    </xf>
    <xf numFmtId="0" fontId="10" fillId="0" borderId="3" xfId="2" applyFont="1" applyBorder="1" applyAlignment="1">
      <alignment horizontal="center" vertical="top" wrapText="1"/>
    </xf>
    <xf numFmtId="0" fontId="4" fillId="0" borderId="3" xfId="0" applyFont="1" applyBorder="1" applyAlignment="1">
      <alignment vertical="top"/>
    </xf>
    <xf numFmtId="44" fontId="3" fillId="0" borderId="6" xfId="1" applyFont="1" applyFill="1" applyBorder="1" applyAlignment="1">
      <alignment horizontal="right" vertical="top"/>
    </xf>
    <xf numFmtId="0" fontId="8" fillId="0" borderId="5" xfId="0" applyFont="1" applyBorder="1" applyAlignment="1">
      <alignment horizontal="left" vertical="top"/>
    </xf>
    <xf numFmtId="44" fontId="4" fillId="0" borderId="6" xfId="1" applyFont="1" applyFill="1" applyBorder="1" applyAlignment="1">
      <alignment horizontal="right" vertical="top"/>
    </xf>
    <xf numFmtId="44" fontId="7" fillId="0" borderId="6" xfId="1" applyFont="1" applyFill="1" applyBorder="1" applyAlignment="1">
      <alignment horizontal="right" vertical="top"/>
    </xf>
    <xf numFmtId="44" fontId="7" fillId="0" borderId="6" xfId="1" applyFont="1" applyBorder="1" applyAlignment="1">
      <alignment horizontal="right" vertical="top"/>
    </xf>
    <xf numFmtId="0" fontId="10" fillId="0" borderId="5" xfId="0" applyFont="1" applyBorder="1" applyAlignment="1">
      <alignment horizontal="left" vertical="top"/>
    </xf>
    <xf numFmtId="0" fontId="4" fillId="0" borderId="5" xfId="0" applyFont="1" applyBorder="1" applyAlignment="1">
      <alignment horizontal="left" vertical="top"/>
    </xf>
    <xf numFmtId="44" fontId="15" fillId="0" borderId="6" xfId="1" applyFont="1" applyFill="1" applyBorder="1" applyAlignment="1">
      <alignment horizontal="right" vertical="top"/>
    </xf>
    <xf numFmtId="164" fontId="4" fillId="0" borderId="5" xfId="0" applyNumberFormat="1" applyFont="1" applyBorder="1" applyAlignment="1">
      <alignment horizontal="left" vertical="top"/>
    </xf>
    <xf numFmtId="0" fontId="10" fillId="0" borderId="8" xfId="0" applyFont="1" applyBorder="1" applyAlignment="1">
      <alignment horizontal="center" vertical="top"/>
    </xf>
    <xf numFmtId="0" fontId="6" fillId="0" borderId="11" xfId="0" applyFont="1" applyBorder="1" applyAlignment="1">
      <alignment horizontal="center" vertical="top"/>
    </xf>
    <xf numFmtId="0" fontId="3" fillId="0" borderId="11" xfId="0" applyFont="1" applyBorder="1" applyAlignment="1">
      <alignment horizontal="center" vertical="top"/>
    </xf>
    <xf numFmtId="44" fontId="3" fillId="2" borderId="11" xfId="1" applyFont="1" applyFill="1" applyBorder="1" applyAlignment="1">
      <alignment horizontal="right" vertical="top"/>
    </xf>
    <xf numFmtId="44" fontId="3" fillId="0" borderId="12" xfId="1" applyFont="1" applyFill="1" applyBorder="1" applyAlignment="1">
      <alignment horizontal="right" vertical="top"/>
    </xf>
    <xf numFmtId="44" fontId="3" fillId="0" borderId="3" xfId="1" applyFont="1" applyFill="1" applyBorder="1" applyAlignment="1">
      <alignment horizontal="right" vertical="top"/>
    </xf>
    <xf numFmtId="44" fontId="10" fillId="0" borderId="3" xfId="1" applyFont="1" applyFill="1" applyBorder="1" applyAlignment="1">
      <alignment horizontal="right" vertical="top"/>
    </xf>
    <xf numFmtId="0" fontId="10" fillId="0" borderId="3" xfId="3" applyFont="1" applyBorder="1" applyAlignment="1">
      <alignment vertical="top" wrapText="1"/>
    </xf>
    <xf numFmtId="0" fontId="10" fillId="0" borderId="3" xfId="2" applyFont="1" applyBorder="1" applyAlignment="1">
      <alignment vertical="top" wrapText="1"/>
    </xf>
    <xf numFmtId="0" fontId="5" fillId="0" borderId="3" xfId="0" applyFont="1" applyBorder="1" applyAlignment="1">
      <alignment vertical="top" wrapText="1"/>
    </xf>
    <xf numFmtId="0" fontId="10" fillId="0" borderId="13" xfId="0" applyFont="1" applyBorder="1" applyAlignment="1">
      <alignment horizontal="center" vertical="top"/>
    </xf>
    <xf numFmtId="0" fontId="4" fillId="0" borderId="15" xfId="0" applyFont="1" applyBorder="1" applyAlignment="1">
      <alignment horizontal="left" vertical="top"/>
    </xf>
    <xf numFmtId="0" fontId="10" fillId="0" borderId="16" xfId="0" applyFont="1" applyBorder="1" applyAlignment="1">
      <alignment vertical="top" wrapText="1"/>
    </xf>
    <xf numFmtId="0" fontId="10" fillId="0" borderId="16" xfId="0" applyFont="1" applyBorder="1" applyAlignment="1">
      <alignment horizontal="center" vertical="top"/>
    </xf>
    <xf numFmtId="0" fontId="10" fillId="0" borderId="16" xfId="2" applyFont="1" applyBorder="1" applyAlignment="1">
      <alignment horizontal="center" vertical="top" wrapText="1"/>
    </xf>
    <xf numFmtId="44" fontId="7" fillId="2" borderId="16" xfId="1" applyFont="1" applyFill="1" applyBorder="1" applyAlignment="1">
      <alignment horizontal="right" vertical="top"/>
    </xf>
    <xf numFmtId="44" fontId="7" fillId="0" borderId="17" xfId="1" applyFont="1" applyFill="1" applyBorder="1" applyAlignment="1">
      <alignment horizontal="right" vertical="top"/>
    </xf>
    <xf numFmtId="0" fontId="10" fillId="0" borderId="19" xfId="0" applyFont="1" applyBorder="1" applyAlignment="1">
      <alignment horizontal="center" vertical="top"/>
    </xf>
    <xf numFmtId="0" fontId="10" fillId="0" borderId="21" xfId="0" applyFont="1" applyBorder="1" applyAlignment="1">
      <alignment horizontal="left" vertical="top"/>
    </xf>
    <xf numFmtId="0" fontId="3" fillId="0" borderId="22" xfId="3" applyFont="1" applyBorder="1" applyAlignment="1">
      <alignment vertical="top" wrapText="1"/>
    </xf>
    <xf numFmtId="0" fontId="3" fillId="0" borderId="22" xfId="3" applyFont="1" applyBorder="1" applyAlignment="1">
      <alignment horizontal="center" vertical="top"/>
    </xf>
    <xf numFmtId="0" fontId="10" fillId="0" borderId="22" xfId="0" applyFont="1" applyBorder="1" applyAlignment="1">
      <alignment horizontal="center" vertical="top"/>
    </xf>
    <xf numFmtId="44" fontId="10" fillId="0" borderId="22" xfId="1" applyFont="1" applyFill="1" applyBorder="1" applyAlignment="1">
      <alignment horizontal="right" vertical="top"/>
    </xf>
    <xf numFmtId="44" fontId="16" fillId="0" borderId="23" xfId="1" applyFont="1" applyFill="1" applyBorder="1" applyAlignment="1">
      <alignment horizontal="right" vertical="top"/>
    </xf>
    <xf numFmtId="0" fontId="10" fillId="0" borderId="4" xfId="0" applyFont="1" applyBorder="1" applyAlignment="1">
      <alignment horizontal="left" vertical="top"/>
    </xf>
    <xf numFmtId="0" fontId="3" fillId="0" borderId="13" xfId="3" applyFont="1" applyBorder="1" applyAlignment="1">
      <alignment horizontal="center" vertical="top"/>
    </xf>
    <xf numFmtId="44" fontId="10" fillId="0" borderId="13" xfId="1" applyFont="1" applyFill="1" applyBorder="1" applyAlignment="1">
      <alignment horizontal="right" vertical="top"/>
    </xf>
    <xf numFmtId="44" fontId="15" fillId="0" borderId="14" xfId="1" applyFont="1" applyFill="1" applyBorder="1" applyAlignment="1">
      <alignment horizontal="right" vertical="top"/>
    </xf>
    <xf numFmtId="0" fontId="10" fillId="0" borderId="7" xfId="0" applyFont="1" applyBorder="1" applyAlignment="1">
      <alignment horizontal="left" vertical="top"/>
    </xf>
    <xf numFmtId="0" fontId="3" fillId="0" borderId="8" xfId="3" applyFont="1" applyBorder="1" applyAlignment="1">
      <alignment vertical="top" wrapText="1"/>
    </xf>
    <xf numFmtId="0" fontId="3" fillId="0" borderId="8" xfId="3" applyFont="1" applyBorder="1" applyAlignment="1">
      <alignment horizontal="center" vertical="top"/>
    </xf>
    <xf numFmtId="44" fontId="10" fillId="0" borderId="8" xfId="1" applyFont="1" applyFill="1" applyBorder="1" applyAlignment="1">
      <alignment horizontal="right" vertical="top"/>
    </xf>
    <xf numFmtId="44" fontId="16" fillId="0" borderId="9" xfId="1" applyFont="1" applyFill="1" applyBorder="1" applyAlignment="1">
      <alignment horizontal="right" vertical="top"/>
    </xf>
    <xf numFmtId="15" fontId="3" fillId="0" borderId="24" xfId="2" applyNumberFormat="1" applyFont="1" applyBorder="1" applyAlignment="1">
      <alignment horizontal="left" vertical="top"/>
    </xf>
    <xf numFmtId="15" fontId="7" fillId="0" borderId="10" xfId="2" applyNumberFormat="1" applyFont="1" applyBorder="1" applyAlignment="1">
      <alignment horizontal="left" vertical="top"/>
    </xf>
    <xf numFmtId="14" fontId="18" fillId="0" borderId="11" xfId="0" applyNumberFormat="1" applyFont="1" applyBorder="1" applyAlignment="1">
      <alignment horizontal="left" vertical="top" wrapText="1"/>
    </xf>
    <xf numFmtId="0" fontId="10" fillId="0" borderId="18" xfId="0" applyFont="1" applyBorder="1" applyAlignment="1">
      <alignment horizontal="left" vertical="top"/>
    </xf>
    <xf numFmtId="0" fontId="3" fillId="0" borderId="19" xfId="3" applyFont="1" applyBorder="1" applyAlignment="1">
      <alignment vertical="top" wrapText="1"/>
    </xf>
    <xf numFmtId="0" fontId="3" fillId="0" borderId="19" xfId="3" applyFont="1" applyBorder="1" applyAlignment="1">
      <alignment horizontal="center" vertical="top"/>
    </xf>
    <xf numFmtId="44" fontId="10" fillId="0" borderId="19" xfId="1" applyFont="1" applyFill="1" applyBorder="1" applyAlignment="1">
      <alignment horizontal="right" vertical="top"/>
    </xf>
    <xf numFmtId="44" fontId="16" fillId="0" borderId="20" xfId="1" applyFont="1" applyFill="1" applyBorder="1" applyAlignment="1">
      <alignment horizontal="right" vertical="top"/>
    </xf>
    <xf numFmtId="164" fontId="20" fillId="4" borderId="5" xfId="7" applyNumberFormat="1" applyFont="1" applyBorder="1" applyAlignment="1">
      <alignment horizontal="left" vertical="top"/>
    </xf>
    <xf numFmtId="0" fontId="20" fillId="4" borderId="3" xfId="7" applyFont="1" applyBorder="1" applyAlignment="1">
      <alignment vertical="top"/>
    </xf>
    <xf numFmtId="0" fontId="10" fillId="0" borderId="0" xfId="0" applyFont="1" applyAlignment="1">
      <alignment vertical="top"/>
    </xf>
    <xf numFmtId="0" fontId="20" fillId="4" borderId="3" xfId="7" applyFont="1" applyBorder="1" applyAlignment="1">
      <alignment horizontal="left" vertical="top" wrapText="1"/>
    </xf>
    <xf numFmtId="0" fontId="20" fillId="3" borderId="5" xfId="6" applyFont="1" applyBorder="1" applyAlignment="1">
      <alignment horizontal="left" vertical="top"/>
    </xf>
    <xf numFmtId="0" fontId="20" fillId="3" borderId="3" xfId="6" applyFont="1" applyBorder="1" applyAlignment="1">
      <alignment vertical="top"/>
    </xf>
    <xf numFmtId="0" fontId="20" fillId="3" borderId="3" xfId="6" applyFont="1" applyBorder="1" applyAlignment="1">
      <alignment horizontal="center" vertical="top"/>
    </xf>
    <xf numFmtId="0" fontId="20" fillId="3" borderId="3" xfId="6" applyFont="1" applyBorder="1" applyAlignment="1">
      <alignment horizontal="center" vertical="top" wrapText="1"/>
    </xf>
    <xf numFmtId="44" fontId="20" fillId="3" borderId="3" xfId="6" applyNumberFormat="1" applyFont="1" applyBorder="1" applyAlignment="1">
      <alignment horizontal="right" vertical="top"/>
    </xf>
    <xf numFmtId="44" fontId="20" fillId="3" borderId="6" xfId="6" applyNumberFormat="1" applyFont="1" applyBorder="1" applyAlignment="1">
      <alignment horizontal="right" vertical="top"/>
    </xf>
    <xf numFmtId="0" fontId="20" fillId="3" borderId="13" xfId="6" applyFont="1" applyBorder="1" applyAlignment="1">
      <alignment vertical="top"/>
    </xf>
    <xf numFmtId="44" fontId="1" fillId="4" borderId="6" xfId="7" applyNumberFormat="1" applyBorder="1" applyAlignment="1">
      <alignment horizontal="right" vertical="top"/>
    </xf>
    <xf numFmtId="44" fontId="3" fillId="0" borderId="14" xfId="1" applyFont="1" applyFill="1" applyBorder="1" applyAlignment="1">
      <alignment horizontal="right" vertical="top"/>
    </xf>
    <xf numFmtId="0" fontId="21" fillId="0" borderId="31" xfId="8"/>
    <xf numFmtId="0" fontId="2" fillId="0" borderId="0" xfId="2"/>
    <xf numFmtId="0" fontId="22" fillId="0" borderId="32" xfId="9"/>
    <xf numFmtId="0" fontId="20" fillId="5" borderId="3" xfId="0" applyFont="1" applyFill="1" applyBorder="1" applyAlignment="1">
      <alignment horizontal="right"/>
    </xf>
    <xf numFmtId="0" fontId="20" fillId="0" borderId="0" xfId="0" applyFont="1" applyAlignment="1">
      <alignment horizontal="right"/>
    </xf>
    <xf numFmtId="14" fontId="19" fillId="0" borderId="28" xfId="5" applyNumberFormat="1" applyFill="1" applyBorder="1" applyAlignment="1">
      <alignment vertical="top"/>
    </xf>
    <xf numFmtId="14" fontId="19" fillId="0" borderId="29" xfId="5" applyNumberFormat="1" applyFill="1" applyBorder="1" applyAlignment="1">
      <alignment vertical="top"/>
    </xf>
    <xf numFmtId="14" fontId="19" fillId="0" borderId="30" xfId="5" applyNumberFormat="1" applyFill="1" applyBorder="1" applyAlignment="1">
      <alignment vertical="top"/>
    </xf>
    <xf numFmtId="0" fontId="4" fillId="0" borderId="0" xfId="0" applyFont="1"/>
    <xf numFmtId="0" fontId="23" fillId="0" borderId="0" xfId="0" applyFont="1"/>
    <xf numFmtId="44" fontId="1" fillId="0" borderId="6" xfId="7" applyNumberFormat="1" applyFill="1" applyBorder="1" applyAlignment="1">
      <alignment horizontal="right" vertical="top"/>
    </xf>
    <xf numFmtId="0" fontId="0" fillId="4" borderId="3" xfId="7" applyFont="1" applyBorder="1" applyAlignment="1">
      <alignment wrapText="1"/>
    </xf>
    <xf numFmtId="0" fontId="2" fillId="0" borderId="3" xfId="2" applyBorder="1"/>
    <xf numFmtId="0" fontId="4" fillId="0" borderId="3" xfId="0" applyFont="1" applyBorder="1"/>
    <xf numFmtId="0" fontId="0" fillId="0" borderId="3" xfId="0" applyBorder="1"/>
    <xf numFmtId="0" fontId="18" fillId="0" borderId="3" xfId="0" applyFont="1" applyBorder="1"/>
    <xf numFmtId="0" fontId="20" fillId="4" borderId="3" xfId="7" applyFont="1" applyBorder="1"/>
    <xf numFmtId="15" fontId="3" fillId="0" borderId="15" xfId="2" applyNumberFormat="1" applyFont="1" applyBorder="1" applyAlignment="1">
      <alignment horizontal="left" vertical="top"/>
    </xf>
    <xf numFmtId="0" fontId="0" fillId="0" borderId="26" xfId="0" applyBorder="1"/>
    <xf numFmtId="0" fontId="0" fillId="0" borderId="27" xfId="0" applyBorder="1"/>
    <xf numFmtId="0" fontId="23" fillId="0" borderId="36" xfId="0" applyFont="1" applyBorder="1"/>
    <xf numFmtId="0" fontId="23" fillId="0" borderId="37" xfId="0" applyFont="1" applyBorder="1"/>
    <xf numFmtId="0" fontId="23" fillId="0" borderId="38" xfId="0" applyFont="1" applyBorder="1"/>
    <xf numFmtId="0" fontId="10" fillId="0" borderId="10" xfId="0" applyFont="1" applyBorder="1" applyAlignment="1">
      <alignment horizontal="left" vertical="top"/>
    </xf>
    <xf numFmtId="0" fontId="20" fillId="3" borderId="11" xfId="6" applyFont="1" applyBorder="1" applyAlignment="1">
      <alignment vertical="top"/>
    </xf>
    <xf numFmtId="0" fontId="3" fillId="0" borderId="11" xfId="3" applyFont="1" applyBorder="1" applyAlignment="1">
      <alignment horizontal="center" vertical="top"/>
    </xf>
    <xf numFmtId="0" fontId="10" fillId="0" borderId="11" xfId="0" applyFont="1" applyBorder="1" applyAlignment="1">
      <alignment horizontal="center" vertical="top"/>
    </xf>
    <xf numFmtId="44" fontId="10" fillId="0" borderId="11" xfId="1" applyFont="1" applyFill="1" applyBorder="1" applyAlignment="1">
      <alignment horizontal="right" vertical="top"/>
    </xf>
    <xf numFmtId="44" fontId="15" fillId="0" borderId="12" xfId="1" applyFont="1" applyFill="1" applyBorder="1" applyAlignment="1">
      <alignment horizontal="right" vertical="top"/>
    </xf>
    <xf numFmtId="15" fontId="7" fillId="0" borderId="4" xfId="2" applyNumberFormat="1" applyFont="1" applyBorder="1" applyAlignment="1">
      <alignment horizontal="left" vertical="top"/>
    </xf>
    <xf numFmtId="14" fontId="18" fillId="0" borderId="13" xfId="0" applyNumberFormat="1" applyFont="1" applyBorder="1" applyAlignment="1">
      <alignment horizontal="left" vertical="top" wrapText="1"/>
    </xf>
    <xf numFmtId="0" fontId="6" fillId="0" borderId="13" xfId="0" applyFont="1" applyBorder="1" applyAlignment="1">
      <alignment horizontal="center" vertical="top"/>
    </xf>
    <xf numFmtId="0" fontId="3" fillId="0" borderId="13" xfId="0" applyFont="1" applyBorder="1" applyAlignment="1">
      <alignment horizontal="center" vertical="top"/>
    </xf>
    <xf numFmtId="44" fontId="3" fillId="2" borderId="13" xfId="1" applyFont="1" applyFill="1" applyBorder="1" applyAlignment="1">
      <alignment horizontal="right" vertical="top"/>
    </xf>
    <xf numFmtId="164" fontId="20" fillId="4" borderId="5" xfId="7" applyNumberFormat="1" applyFont="1" applyBorder="1" applyAlignment="1">
      <alignment horizontal="left"/>
    </xf>
    <xf numFmtId="0" fontId="2" fillId="0" borderId="6" xfId="2" applyBorder="1"/>
    <xf numFmtId="164" fontId="0" fillId="0" borderId="5" xfId="0" applyNumberFormat="1" applyBorder="1" applyAlignment="1">
      <alignment horizontal="left"/>
    </xf>
    <xf numFmtId="0" fontId="0" fillId="0" borderId="6" xfId="0" applyBorder="1"/>
    <xf numFmtId="0" fontId="0" fillId="0" borderId="5" xfId="0" applyBorder="1"/>
    <xf numFmtId="0" fontId="4" fillId="0" borderId="5" xfId="0" applyFont="1" applyBorder="1"/>
    <xf numFmtId="0" fontId="24" fillId="0" borderId="35" xfId="0" applyFont="1" applyBorder="1"/>
    <xf numFmtId="0" fontId="20" fillId="4" borderId="3" xfId="7" applyFont="1" applyBorder="1" applyAlignment="1">
      <alignment vertical="top" wrapText="1"/>
    </xf>
    <xf numFmtId="0" fontId="10" fillId="0" borderId="3" xfId="2" applyFont="1" applyBorder="1"/>
    <xf numFmtId="44" fontId="27" fillId="0" borderId="6" xfId="7" applyNumberFormat="1" applyFont="1" applyFill="1" applyBorder="1" applyAlignment="1">
      <alignment horizontal="right" vertical="top"/>
    </xf>
    <xf numFmtId="0" fontId="4" fillId="0" borderId="0" xfId="0" applyFont="1" applyAlignment="1">
      <alignment vertical="top" wrapText="1"/>
    </xf>
    <xf numFmtId="0" fontId="5" fillId="0" borderId="3" xfId="2" applyFont="1" applyBorder="1" applyAlignment="1">
      <alignment vertical="top" wrapText="1"/>
    </xf>
    <xf numFmtId="0" fontId="28" fillId="0" borderId="3" xfId="2" applyFont="1" applyBorder="1" applyAlignment="1">
      <alignment horizontal="left" vertical="top" wrapText="1" indent="2"/>
    </xf>
    <xf numFmtId="0" fontId="20" fillId="0" borderId="3" xfId="7" applyFont="1" applyFill="1" applyBorder="1" applyAlignment="1">
      <alignment vertical="top" wrapText="1"/>
    </xf>
    <xf numFmtId="0" fontId="10" fillId="0" borderId="6" xfId="2" applyFont="1" applyBorder="1"/>
    <xf numFmtId="0" fontId="4" fillId="0" borderId="18" xfId="0" applyFont="1" applyBorder="1" applyAlignment="1">
      <alignment horizontal="left" vertical="top"/>
    </xf>
    <xf numFmtId="0" fontId="3" fillId="0" borderId="19" xfId="0" applyFont="1" applyBorder="1" applyAlignment="1">
      <alignment vertical="top" wrapText="1"/>
    </xf>
    <xf numFmtId="0" fontId="10" fillId="0" borderId="19" xfId="2" applyFont="1" applyBorder="1" applyAlignment="1">
      <alignment horizontal="center" vertical="top" wrapText="1"/>
    </xf>
    <xf numFmtId="44" fontId="17" fillId="2" borderId="19" xfId="1" applyFont="1" applyFill="1" applyBorder="1" applyAlignment="1">
      <alignment horizontal="right" vertical="top"/>
    </xf>
    <xf numFmtId="44" fontId="3" fillId="0" borderId="20" xfId="1" applyFont="1" applyFill="1" applyBorder="1" applyAlignment="1">
      <alignment horizontal="right" vertical="top"/>
    </xf>
    <xf numFmtId="0" fontId="0" fillId="0" borderId="0" xfId="0" applyAlignment="1">
      <alignment wrapText="1"/>
    </xf>
    <xf numFmtId="8" fontId="20" fillId="5" borderId="3" xfId="0" applyNumberFormat="1" applyFont="1" applyFill="1" applyBorder="1" applyAlignment="1">
      <alignment horizontal="right" wrapText="1"/>
    </xf>
    <xf numFmtId="0" fontId="22" fillId="0" borderId="32" xfId="9" applyAlignment="1">
      <alignment wrapText="1"/>
    </xf>
    <xf numFmtId="0" fontId="20" fillId="0" borderId="0" xfId="0" applyFont="1" applyAlignment="1">
      <alignment horizontal="right" wrapText="1"/>
    </xf>
    <xf numFmtId="8" fontId="20" fillId="0" borderId="0" xfId="0" applyNumberFormat="1" applyFont="1" applyAlignment="1">
      <alignment horizontal="right" wrapText="1"/>
    </xf>
    <xf numFmtId="44" fontId="10" fillId="0" borderId="6" xfId="2" applyNumberFormat="1" applyFont="1" applyBorder="1"/>
    <xf numFmtId="44" fontId="1" fillId="4" borderId="6" xfId="7" applyNumberFormat="1" applyBorder="1"/>
    <xf numFmtId="0" fontId="4" fillId="0" borderId="3" xfId="0" applyFont="1" applyBorder="1" applyAlignment="1">
      <alignment vertical="top" wrapText="1"/>
    </xf>
    <xf numFmtId="44" fontId="10" fillId="0" borderId="3" xfId="2" applyNumberFormat="1" applyFont="1" applyBorder="1"/>
    <xf numFmtId="44" fontId="1" fillId="4" borderId="3" xfId="7" applyNumberFormat="1" applyBorder="1"/>
    <xf numFmtId="165" fontId="0" fillId="0" borderId="6" xfId="0" applyNumberFormat="1" applyBorder="1"/>
    <xf numFmtId="165" fontId="4" fillId="0" borderId="6" xfId="0" applyNumberFormat="1" applyFont="1" applyBorder="1"/>
    <xf numFmtId="0" fontId="23" fillId="0" borderId="0" xfId="0" applyFont="1" applyAlignment="1">
      <alignment wrapText="1"/>
    </xf>
    <xf numFmtId="8" fontId="23" fillId="0" borderId="0" xfId="0" applyNumberFormat="1" applyFont="1" applyAlignment="1">
      <alignment wrapText="1"/>
    </xf>
    <xf numFmtId="14" fontId="3" fillId="0" borderId="25" xfId="0" applyNumberFormat="1" applyFont="1" applyBorder="1" applyAlignment="1">
      <alignment horizontal="left" vertical="top"/>
    </xf>
    <xf numFmtId="14" fontId="3" fillId="0" borderId="26" xfId="0" applyNumberFormat="1" applyFont="1" applyBorder="1" applyAlignment="1">
      <alignment horizontal="left" vertical="top"/>
    </xf>
    <xf numFmtId="14" fontId="3" fillId="0" borderId="27" xfId="0" applyNumberFormat="1" applyFont="1" applyBorder="1" applyAlignment="1">
      <alignment horizontal="left" vertical="top"/>
    </xf>
    <xf numFmtId="14" fontId="19" fillId="0" borderId="28" xfId="5" applyNumberFormat="1" applyFill="1" applyBorder="1" applyAlignment="1">
      <alignment horizontal="left" vertical="top"/>
    </xf>
    <xf numFmtId="14" fontId="19" fillId="0" borderId="29" xfId="5" applyNumberFormat="1" applyFill="1" applyBorder="1" applyAlignment="1">
      <alignment horizontal="left" vertical="top"/>
    </xf>
    <xf numFmtId="14" fontId="19" fillId="0" borderId="30" xfId="5" applyNumberFormat="1" applyFill="1" applyBorder="1" applyAlignment="1">
      <alignment horizontal="left" vertical="top"/>
    </xf>
    <xf numFmtId="14" fontId="3" fillId="0" borderId="33" xfId="0" applyNumberFormat="1" applyFont="1" applyBorder="1" applyAlignment="1">
      <alignment horizontal="left" vertical="top"/>
    </xf>
    <xf numFmtId="14" fontId="3" fillId="0" borderId="0" xfId="0" applyNumberFormat="1" applyFont="1" applyAlignment="1">
      <alignment horizontal="left" vertical="top"/>
    </xf>
    <xf numFmtId="14" fontId="3" fillId="0" borderId="34" xfId="0" applyNumberFormat="1" applyFont="1" applyBorder="1" applyAlignment="1">
      <alignment horizontal="left" vertical="top"/>
    </xf>
  </cellXfs>
  <cellStyles count="10">
    <cellStyle name="20% - Accent6" xfId="7" builtinId="50"/>
    <cellStyle name="40% - Accent3" xfId="6" builtinId="39"/>
    <cellStyle name="Currency" xfId="1" builtinId="4"/>
    <cellStyle name="Heading 1" xfId="8" builtinId="16"/>
    <cellStyle name="Heading 3" xfId="9" builtinId="18"/>
    <cellStyle name="Normal" xfId="0" builtinId="0"/>
    <cellStyle name="Normal 2" xfId="2" xr:uid="{00000000-0005-0000-0000-000006000000}"/>
    <cellStyle name="Normal 2 2 2" xfId="4" xr:uid="{00000000-0005-0000-0000-000007000000}"/>
    <cellStyle name="Normal 3 2" xfId="3" xr:uid="{00000000-0005-0000-0000-000008000000}"/>
    <cellStyle name="Warning Text" xfId="5" builtin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4"/>
  <sheetViews>
    <sheetView topLeftCell="A25" zoomScaleNormal="100" workbookViewId="0">
      <selection activeCell="B44" sqref="B44"/>
    </sheetView>
  </sheetViews>
  <sheetFormatPr defaultColWidth="9.1796875" defaultRowHeight="11.5" x14ac:dyDescent="0.35"/>
  <cols>
    <col min="1" max="1" width="9.81640625" style="9" customWidth="1"/>
    <col min="2" max="2" width="55.26953125" style="1" customWidth="1"/>
    <col min="3" max="3" width="9.54296875" style="2" customWidth="1"/>
    <col min="4" max="4" width="20.6328125" style="3" customWidth="1"/>
    <col min="5" max="5" width="11.1796875" style="51" customWidth="1"/>
    <col min="6" max="6" width="17.26953125" style="4" customWidth="1"/>
    <col min="7" max="7" width="13" style="1" customWidth="1"/>
    <col min="8" max="8" width="62" style="1" customWidth="1"/>
    <col min="9" max="9" width="9.1796875" style="1"/>
    <col min="10" max="10" width="13.7265625" style="1" customWidth="1"/>
    <col min="11" max="16384" width="9.1796875" style="1"/>
  </cols>
  <sheetData>
    <row r="1" spans="1:8" s="5" customFormat="1" ht="18.649999999999999" customHeight="1" thickBot="1" x14ac:dyDescent="0.4">
      <c r="A1" s="120" t="s">
        <v>8</v>
      </c>
      <c r="B1" s="209" t="s">
        <v>34</v>
      </c>
      <c r="C1" s="210"/>
      <c r="D1" s="210"/>
      <c r="E1" s="210"/>
      <c r="F1" s="211"/>
    </row>
    <row r="2" spans="1:8" s="5" customFormat="1" ht="18.649999999999999" customHeight="1" thickBot="1" x14ac:dyDescent="0.4">
      <c r="A2" s="212" t="s">
        <v>33</v>
      </c>
      <c r="B2" s="213"/>
      <c r="C2" s="213"/>
      <c r="D2" s="213"/>
      <c r="E2" s="213"/>
      <c r="F2" s="214"/>
    </row>
    <row r="3" spans="1:8" s="5" customFormat="1" ht="44.25" customHeight="1" x14ac:dyDescent="0.35">
      <c r="A3" s="121" t="s">
        <v>0</v>
      </c>
      <c r="B3" s="122" t="s">
        <v>13</v>
      </c>
      <c r="C3" s="88"/>
      <c r="D3" s="89"/>
      <c r="E3" s="90"/>
      <c r="F3" s="91"/>
    </row>
    <row r="4" spans="1:8" x14ac:dyDescent="0.35">
      <c r="A4" s="79" t="s">
        <v>1</v>
      </c>
      <c r="B4" s="63"/>
      <c r="C4" s="64"/>
      <c r="D4" s="65"/>
      <c r="E4" s="66"/>
      <c r="F4" s="80"/>
      <c r="H4" s="5"/>
    </row>
    <row r="5" spans="1:8" x14ac:dyDescent="0.35">
      <c r="A5" s="79"/>
      <c r="B5" s="62"/>
      <c r="C5" s="64"/>
      <c r="D5" s="65"/>
      <c r="E5" s="66"/>
      <c r="F5" s="80"/>
      <c r="H5" s="130"/>
    </row>
    <row r="6" spans="1:8" s="8" customFormat="1" ht="14.5" x14ac:dyDescent="0.35">
      <c r="A6" s="132" t="s">
        <v>9</v>
      </c>
      <c r="B6" s="133" t="s">
        <v>10</v>
      </c>
      <c r="C6" s="134" t="s">
        <v>2</v>
      </c>
      <c r="D6" s="135" t="s">
        <v>3</v>
      </c>
      <c r="E6" s="136" t="s">
        <v>4</v>
      </c>
      <c r="F6" s="137" t="s">
        <v>5</v>
      </c>
      <c r="H6" s="1" t="s">
        <v>39</v>
      </c>
    </row>
    <row r="7" spans="1:8" ht="12.65" customHeight="1" x14ac:dyDescent="0.35">
      <c r="A7" s="128">
        <v>1</v>
      </c>
      <c r="B7" s="129" t="s">
        <v>11</v>
      </c>
      <c r="C7" s="64"/>
      <c r="D7" s="65"/>
      <c r="E7" s="66"/>
      <c r="F7" s="80" t="str">
        <f t="shared" ref="F7" si="0">IF(C7&gt;0,E7*C7,"")</f>
        <v/>
      </c>
      <c r="H7" s="1" t="s">
        <v>41</v>
      </c>
    </row>
    <row r="8" spans="1:8" ht="12.65" customHeight="1" x14ac:dyDescent="0.25">
      <c r="A8" s="84">
        <v>1.1000000000000001</v>
      </c>
      <c r="B8" s="74" t="s">
        <v>35</v>
      </c>
      <c r="C8" s="69"/>
      <c r="D8" s="73"/>
      <c r="E8" s="71"/>
      <c r="F8" s="82">
        <f t="shared" ref="F8:F13" si="1">(C8* E8)</f>
        <v>0</v>
      </c>
      <c r="H8" s="149" t="s">
        <v>94</v>
      </c>
    </row>
    <row r="9" spans="1:8" x14ac:dyDescent="0.35">
      <c r="A9" s="84"/>
      <c r="B9" s="96" t="s">
        <v>22</v>
      </c>
      <c r="C9" s="69"/>
      <c r="D9" s="75" t="s">
        <v>7</v>
      </c>
      <c r="E9" s="71"/>
      <c r="F9" s="82">
        <f t="shared" si="1"/>
        <v>0</v>
      </c>
    </row>
    <row r="10" spans="1:8" x14ac:dyDescent="0.35">
      <c r="A10" s="84"/>
      <c r="B10" s="96" t="s">
        <v>14</v>
      </c>
      <c r="C10" s="69"/>
      <c r="D10" s="75" t="s">
        <v>7</v>
      </c>
      <c r="E10" s="71"/>
      <c r="F10" s="82">
        <f t="shared" si="1"/>
        <v>0</v>
      </c>
    </row>
    <row r="11" spans="1:8" x14ac:dyDescent="0.35">
      <c r="A11" s="84">
        <v>1.3</v>
      </c>
      <c r="B11" s="74" t="s">
        <v>36</v>
      </c>
      <c r="C11" s="69"/>
      <c r="D11" s="76"/>
      <c r="E11" s="70"/>
      <c r="F11" s="82">
        <f t="shared" si="1"/>
        <v>0</v>
      </c>
    </row>
    <row r="12" spans="1:8" x14ac:dyDescent="0.35">
      <c r="A12" s="84">
        <v>1.4</v>
      </c>
      <c r="B12" s="74" t="s">
        <v>42</v>
      </c>
      <c r="C12" s="69"/>
      <c r="D12" s="76" t="s">
        <v>7</v>
      </c>
      <c r="E12" s="70"/>
      <c r="F12" s="82">
        <f t="shared" si="1"/>
        <v>0</v>
      </c>
    </row>
    <row r="13" spans="1:8" x14ac:dyDescent="0.35">
      <c r="A13" s="84">
        <v>1.5</v>
      </c>
      <c r="B13" s="74" t="s">
        <v>31</v>
      </c>
      <c r="C13" s="69"/>
      <c r="D13" s="76"/>
      <c r="E13" s="70"/>
      <c r="F13" s="82">
        <f t="shared" si="1"/>
        <v>0</v>
      </c>
    </row>
    <row r="14" spans="1:8" ht="14.5" x14ac:dyDescent="0.35">
      <c r="A14" s="84"/>
      <c r="B14" s="67" t="s">
        <v>12</v>
      </c>
      <c r="C14" s="64"/>
      <c r="D14" s="65"/>
      <c r="E14" s="70"/>
      <c r="F14" s="139">
        <f>SUM(F9:F13)</f>
        <v>0</v>
      </c>
    </row>
    <row r="15" spans="1:8" ht="14.5" x14ac:dyDescent="0.35">
      <c r="A15" s="84"/>
      <c r="B15" s="67"/>
      <c r="C15" s="64"/>
      <c r="D15" s="65"/>
      <c r="E15" s="70"/>
      <c r="F15" s="151"/>
    </row>
    <row r="16" spans="1:8" ht="38.5" x14ac:dyDescent="0.35">
      <c r="A16" s="128">
        <v>2</v>
      </c>
      <c r="B16" s="182" t="s">
        <v>92</v>
      </c>
      <c r="C16" s="64"/>
      <c r="D16" s="65"/>
      <c r="E16" s="70"/>
      <c r="F16" s="151"/>
    </row>
    <row r="17" spans="1:6" ht="14.5" x14ac:dyDescent="0.35">
      <c r="A17" s="84">
        <v>2.1</v>
      </c>
      <c r="B17" s="77" t="s">
        <v>85</v>
      </c>
      <c r="C17" s="64"/>
      <c r="D17" s="65" t="s">
        <v>123</v>
      </c>
      <c r="E17" s="70"/>
      <c r="F17" s="139">
        <f>(C17*24*E17)</f>
        <v>0</v>
      </c>
    </row>
    <row r="18" spans="1:6" ht="14.5" x14ac:dyDescent="0.35">
      <c r="A18" s="84"/>
      <c r="B18" s="67"/>
      <c r="C18" s="64"/>
      <c r="D18" s="65"/>
      <c r="E18" s="70"/>
      <c r="F18" s="85"/>
    </row>
    <row r="19" spans="1:6" ht="14.5" x14ac:dyDescent="0.35">
      <c r="A19" s="128">
        <v>3</v>
      </c>
      <c r="B19" s="182" t="s">
        <v>38</v>
      </c>
      <c r="C19" s="64"/>
      <c r="D19" s="65"/>
      <c r="E19" s="93"/>
      <c r="F19" s="80" t="str">
        <f t="shared" ref="F19" si="2">IF(C19&gt;0,E19*C19,"")</f>
        <v/>
      </c>
    </row>
    <row r="20" spans="1:6" x14ac:dyDescent="0.35">
      <c r="A20" s="86">
        <v>3.1</v>
      </c>
      <c r="B20" s="77" t="s">
        <v>26</v>
      </c>
      <c r="C20" s="64"/>
      <c r="D20" s="65"/>
      <c r="E20" s="93"/>
      <c r="F20" s="80"/>
    </row>
    <row r="21" spans="1:6" x14ac:dyDescent="0.35">
      <c r="A21" s="84"/>
      <c r="B21" s="96" t="s">
        <v>23</v>
      </c>
      <c r="C21" s="69"/>
      <c r="D21" s="73" t="s">
        <v>7</v>
      </c>
      <c r="E21" s="71"/>
      <c r="F21" s="81">
        <f t="shared" ref="F21:F30" si="3">(C20* E20)</f>
        <v>0</v>
      </c>
    </row>
    <row r="22" spans="1:6" x14ac:dyDescent="0.35">
      <c r="A22" s="84"/>
      <c r="B22" s="96" t="s">
        <v>14</v>
      </c>
      <c r="C22" s="69"/>
      <c r="D22" s="73" t="s">
        <v>7</v>
      </c>
      <c r="E22" s="71"/>
      <c r="F22" s="81">
        <f t="shared" si="3"/>
        <v>0</v>
      </c>
    </row>
    <row r="23" spans="1:6" x14ac:dyDescent="0.35">
      <c r="A23" s="84"/>
      <c r="B23" s="96" t="s">
        <v>15</v>
      </c>
      <c r="C23" s="69"/>
      <c r="D23" s="73" t="s">
        <v>7</v>
      </c>
      <c r="E23" s="71"/>
      <c r="F23" s="81">
        <f t="shared" si="3"/>
        <v>0</v>
      </c>
    </row>
    <row r="24" spans="1:6" x14ac:dyDescent="0.35">
      <c r="A24" s="84"/>
      <c r="B24" s="96" t="s">
        <v>16</v>
      </c>
      <c r="C24" s="69"/>
      <c r="D24" s="73" t="s">
        <v>7</v>
      </c>
      <c r="E24" s="71"/>
      <c r="F24" s="81">
        <f t="shared" si="3"/>
        <v>0</v>
      </c>
    </row>
    <row r="25" spans="1:6" x14ac:dyDescent="0.35">
      <c r="A25" s="84">
        <v>3.2</v>
      </c>
      <c r="B25" s="94" t="s">
        <v>18</v>
      </c>
      <c r="C25" s="69"/>
      <c r="D25" s="76" t="s">
        <v>6</v>
      </c>
      <c r="E25" s="71"/>
      <c r="F25" s="81">
        <f t="shared" si="3"/>
        <v>0</v>
      </c>
    </row>
    <row r="26" spans="1:6" x14ac:dyDescent="0.35">
      <c r="A26" s="84">
        <v>3.3</v>
      </c>
      <c r="B26" s="74" t="s">
        <v>17</v>
      </c>
      <c r="C26" s="69"/>
      <c r="D26" s="76" t="s">
        <v>6</v>
      </c>
      <c r="E26" s="71"/>
      <c r="F26" s="81">
        <f t="shared" si="3"/>
        <v>0</v>
      </c>
    </row>
    <row r="27" spans="1:6" x14ac:dyDescent="0.35">
      <c r="A27" s="84">
        <v>3.4</v>
      </c>
      <c r="B27" s="74" t="s">
        <v>30</v>
      </c>
      <c r="C27" s="69"/>
      <c r="D27" s="76"/>
      <c r="E27" s="71"/>
      <c r="F27" s="81">
        <f t="shared" si="3"/>
        <v>0</v>
      </c>
    </row>
    <row r="28" spans="1:6" x14ac:dyDescent="0.35">
      <c r="A28" s="84">
        <v>3.5</v>
      </c>
      <c r="B28" s="74" t="s">
        <v>25</v>
      </c>
      <c r="C28" s="69"/>
      <c r="D28" s="76" t="s">
        <v>37</v>
      </c>
      <c r="E28" s="71"/>
      <c r="F28" s="81">
        <f t="shared" si="3"/>
        <v>0</v>
      </c>
    </row>
    <row r="29" spans="1:6" x14ac:dyDescent="0.35">
      <c r="A29" s="84">
        <v>3.6</v>
      </c>
      <c r="B29" s="74" t="s">
        <v>19</v>
      </c>
      <c r="C29" s="69"/>
      <c r="D29" s="76" t="s">
        <v>7</v>
      </c>
      <c r="E29" s="71"/>
      <c r="F29" s="81">
        <f t="shared" si="3"/>
        <v>0</v>
      </c>
    </row>
    <row r="30" spans="1:6" x14ac:dyDescent="0.35">
      <c r="A30" s="84">
        <v>3.7</v>
      </c>
      <c r="B30" s="74" t="s">
        <v>20</v>
      </c>
      <c r="C30" s="69"/>
      <c r="D30" s="76" t="s">
        <v>7</v>
      </c>
      <c r="E30" s="71"/>
      <c r="F30" s="81">
        <f t="shared" si="3"/>
        <v>0</v>
      </c>
    </row>
    <row r="31" spans="1:6" ht="14.5" x14ac:dyDescent="0.35">
      <c r="A31" s="84"/>
      <c r="B31" s="67" t="s">
        <v>24</v>
      </c>
      <c r="C31" s="64"/>
      <c r="D31" s="65"/>
      <c r="E31" s="71"/>
      <c r="F31" s="139">
        <f>SUM(F20:F30)</f>
        <v>0</v>
      </c>
    </row>
    <row r="32" spans="1:6" ht="14.5" x14ac:dyDescent="0.35">
      <c r="A32" s="84"/>
      <c r="B32" s="67"/>
      <c r="C32" s="64"/>
      <c r="D32" s="65"/>
      <c r="E32" s="71"/>
      <c r="F32" s="151"/>
    </row>
    <row r="33" spans="1:8" ht="14.5" x14ac:dyDescent="0.25">
      <c r="A33" s="128">
        <v>4</v>
      </c>
      <c r="B33" s="182" t="s">
        <v>86</v>
      </c>
      <c r="C33" s="64"/>
      <c r="D33" s="65"/>
      <c r="E33" s="71"/>
      <c r="F33" s="189"/>
    </row>
    <row r="34" spans="1:8" ht="14.5" customHeight="1" x14ac:dyDescent="0.25">
      <c r="A34" s="84">
        <v>4.0999999999999996</v>
      </c>
      <c r="B34" s="77" t="s">
        <v>93</v>
      </c>
      <c r="C34" s="64"/>
      <c r="D34" s="65" t="s">
        <v>124</v>
      </c>
      <c r="E34" s="71"/>
      <c r="F34" s="200">
        <f>(C34*24*E34)</f>
        <v>0</v>
      </c>
    </row>
    <row r="35" spans="1:8" ht="63" customHeight="1" x14ac:dyDescent="0.25">
      <c r="A35" s="84">
        <v>4.2</v>
      </c>
      <c r="B35" s="77" t="s">
        <v>122</v>
      </c>
      <c r="C35" s="64"/>
      <c r="D35" s="65" t="s">
        <v>124</v>
      </c>
      <c r="E35" s="71"/>
      <c r="F35" s="200">
        <f>(C35*24*E35)</f>
        <v>0</v>
      </c>
      <c r="H35" s="185" t="s">
        <v>99</v>
      </c>
    </row>
    <row r="36" spans="1:8" ht="14.5" x14ac:dyDescent="0.35">
      <c r="A36" s="84"/>
      <c r="B36" s="67" t="s">
        <v>87</v>
      </c>
      <c r="C36" s="64"/>
      <c r="D36" s="65"/>
      <c r="E36" s="71"/>
      <c r="F36" s="201">
        <f>SUM(F34,F35)</f>
        <v>0</v>
      </c>
    </row>
    <row r="37" spans="1:8" ht="14.5" x14ac:dyDescent="0.35">
      <c r="A37" s="86"/>
      <c r="B37" s="95"/>
      <c r="C37" s="75"/>
      <c r="D37" s="76"/>
      <c r="E37" s="71"/>
      <c r="F37" s="184"/>
    </row>
    <row r="38" spans="1:8" ht="18" customHeight="1" x14ac:dyDescent="0.35">
      <c r="A38" s="128">
        <v>5</v>
      </c>
      <c r="B38" s="182" t="s">
        <v>113</v>
      </c>
      <c r="C38" s="75"/>
      <c r="D38" s="76"/>
      <c r="E38" s="71"/>
      <c r="F38" s="184"/>
    </row>
    <row r="39" spans="1:8" ht="23" x14ac:dyDescent="0.35">
      <c r="A39" s="86">
        <v>5.0999999999999996</v>
      </c>
      <c r="B39" s="95" t="s">
        <v>98</v>
      </c>
      <c r="C39" s="75"/>
      <c r="D39" s="76"/>
      <c r="E39" s="71"/>
      <c r="F39" s="184"/>
    </row>
    <row r="40" spans="1:8" ht="14.5" x14ac:dyDescent="0.35">
      <c r="A40" s="86">
        <v>5.2</v>
      </c>
      <c r="B40" s="95" t="s">
        <v>103</v>
      </c>
      <c r="C40" s="75"/>
      <c r="D40" s="76"/>
      <c r="E40" s="71"/>
      <c r="F40" s="184"/>
    </row>
    <row r="41" spans="1:8" ht="23" x14ac:dyDescent="0.35">
      <c r="A41" s="86"/>
      <c r="B41" s="186" t="s">
        <v>100</v>
      </c>
      <c r="C41" s="75"/>
      <c r="D41" s="76"/>
      <c r="E41" s="71"/>
      <c r="F41" s="184"/>
    </row>
    <row r="42" spans="1:8" ht="14.5" customHeight="1" x14ac:dyDescent="0.35">
      <c r="A42" s="86"/>
      <c r="B42" s="186" t="s">
        <v>114</v>
      </c>
      <c r="C42" s="75"/>
      <c r="D42" s="76"/>
      <c r="E42" s="71"/>
      <c r="F42" s="184"/>
    </row>
    <row r="43" spans="1:8" ht="14.5" x14ac:dyDescent="0.35">
      <c r="A43" s="86"/>
      <c r="B43" s="186" t="s">
        <v>130</v>
      </c>
      <c r="C43" s="75"/>
      <c r="D43" s="76"/>
      <c r="E43" s="71"/>
      <c r="F43" s="184"/>
    </row>
    <row r="44" spans="1:8" ht="14" customHeight="1" x14ac:dyDescent="0.35">
      <c r="A44" s="86"/>
      <c r="B44" s="186" t="s">
        <v>131</v>
      </c>
      <c r="C44" s="75"/>
      <c r="D44" s="76"/>
      <c r="E44" s="71"/>
      <c r="F44" s="184"/>
    </row>
    <row r="45" spans="1:8" ht="16" customHeight="1" x14ac:dyDescent="0.35">
      <c r="A45" s="86"/>
      <c r="B45" s="188" t="s">
        <v>104</v>
      </c>
      <c r="C45" s="75"/>
      <c r="D45" s="76"/>
      <c r="E45" s="71"/>
      <c r="F45" s="139">
        <f>SUM(F39:F44)</f>
        <v>0</v>
      </c>
    </row>
    <row r="46" spans="1:8" ht="12" thickBot="1" x14ac:dyDescent="0.4">
      <c r="A46" s="86"/>
      <c r="B46" s="95"/>
      <c r="C46" s="75"/>
      <c r="D46" s="76"/>
      <c r="E46" s="71"/>
      <c r="F46" s="81"/>
    </row>
    <row r="47" spans="1:8" ht="15" customHeight="1" x14ac:dyDescent="0.35">
      <c r="A47" s="111"/>
      <c r="B47" s="138" t="s">
        <v>28</v>
      </c>
      <c r="C47" s="112"/>
      <c r="D47" s="97"/>
      <c r="E47" s="113"/>
      <c r="F47" s="114">
        <f xml:space="preserve"> SUM(F14, F17, F31, F36, F45)</f>
        <v>0</v>
      </c>
    </row>
    <row r="48" spans="1:8" ht="12" customHeight="1" thickBot="1" x14ac:dyDescent="0.4">
      <c r="A48" s="115"/>
      <c r="B48" s="116" t="s">
        <v>101</v>
      </c>
      <c r="C48" s="117"/>
      <c r="D48" s="87"/>
      <c r="E48" s="118"/>
      <c r="F48" s="119">
        <f>F47*0.05</f>
        <v>0</v>
      </c>
    </row>
    <row r="49" spans="1:6" ht="12" customHeight="1" thickBot="1" x14ac:dyDescent="0.4">
      <c r="A49" s="105"/>
      <c r="B49" s="106"/>
      <c r="C49" s="107"/>
      <c r="D49" s="108"/>
      <c r="E49" s="109"/>
      <c r="F49" s="110"/>
    </row>
    <row r="50" spans="1:6" ht="12" customHeight="1" thickBot="1" x14ac:dyDescent="0.4">
      <c r="A50" s="123"/>
      <c r="B50" s="124" t="s">
        <v>29</v>
      </c>
      <c r="C50" s="125"/>
      <c r="D50" s="104"/>
      <c r="E50" s="126"/>
      <c r="F50" s="127">
        <f>SUM(F47, F48)</f>
        <v>0</v>
      </c>
    </row>
    <row r="51" spans="1:6" ht="11.5" customHeight="1" thickBot="1" x14ac:dyDescent="0.4">
      <c r="A51" s="98"/>
      <c r="B51" s="99"/>
      <c r="C51" s="100"/>
      <c r="D51" s="101"/>
      <c r="E51" s="102"/>
      <c r="F51" s="103"/>
    </row>
    <row r="52" spans="1:6" ht="15" customHeight="1" thickBot="1" x14ac:dyDescent="0.4">
      <c r="A52" s="190"/>
      <c r="B52" s="191" t="s">
        <v>27</v>
      </c>
      <c r="C52" s="104"/>
      <c r="D52" s="192"/>
      <c r="E52" s="193"/>
      <c r="F52" s="194">
        <f>SUM(F50*0.5)</f>
        <v>0</v>
      </c>
    </row>
    <row r="53" spans="1:6" ht="14.5" x14ac:dyDescent="0.35">
      <c r="A53" s="56"/>
      <c r="B53" s="57"/>
      <c r="C53" s="58"/>
      <c r="D53" s="50"/>
      <c r="E53" s="59"/>
      <c r="F53" s="60"/>
    </row>
    <row r="54" spans="1:6" x14ac:dyDescent="0.35">
      <c r="A54" s="21"/>
      <c r="B54" s="22"/>
      <c r="C54" s="23"/>
      <c r="D54" s="24"/>
      <c r="E54" s="54"/>
      <c r="F54" s="55"/>
    </row>
    <row r="55" spans="1:6" x14ac:dyDescent="0.35">
      <c r="A55" s="25"/>
      <c r="B55" s="26"/>
      <c r="C55" s="18"/>
      <c r="D55" s="18"/>
      <c r="E55" s="52"/>
      <c r="F55" s="6"/>
    </row>
    <row r="56" spans="1:6" x14ac:dyDescent="0.35">
      <c r="A56" s="16"/>
      <c r="B56" s="28"/>
      <c r="C56" s="18"/>
      <c r="D56" s="18"/>
      <c r="E56" s="52"/>
      <c r="F56" s="6"/>
    </row>
    <row r="57" spans="1:6" x14ac:dyDescent="0.35">
      <c r="A57" s="16"/>
      <c r="B57" s="29"/>
      <c r="C57" s="13"/>
      <c r="D57" s="30"/>
      <c r="E57" s="53"/>
      <c r="F57" s="7"/>
    </row>
    <row r="58" spans="1:6" x14ac:dyDescent="0.35">
      <c r="A58" s="16"/>
      <c r="B58" s="29"/>
      <c r="C58" s="13"/>
      <c r="D58" s="19"/>
      <c r="E58" s="53"/>
      <c r="F58" s="7"/>
    </row>
    <row r="59" spans="1:6" x14ac:dyDescent="0.35">
      <c r="A59" s="16"/>
      <c r="B59" s="29"/>
      <c r="C59" s="1"/>
      <c r="D59" s="31"/>
      <c r="E59" s="53"/>
      <c r="F59" s="7"/>
    </row>
    <row r="60" spans="1:6" x14ac:dyDescent="0.35">
      <c r="A60" s="16"/>
      <c r="B60" s="29"/>
      <c r="C60" s="13"/>
      <c r="D60" s="19"/>
      <c r="E60" s="53"/>
      <c r="F60" s="7"/>
    </row>
    <row r="61" spans="1:6" x14ac:dyDescent="0.35">
      <c r="A61" s="16"/>
      <c r="B61" s="29"/>
      <c r="C61" s="13"/>
      <c r="D61" s="30"/>
      <c r="E61" s="53"/>
      <c r="F61" s="7"/>
    </row>
    <row r="62" spans="1:6" x14ac:dyDescent="0.35">
      <c r="A62" s="16"/>
      <c r="B62" s="28"/>
      <c r="C62" s="13"/>
      <c r="D62" s="30"/>
      <c r="E62" s="53"/>
      <c r="F62" s="7"/>
    </row>
    <row r="63" spans="1:6" x14ac:dyDescent="0.35">
      <c r="A63" s="16"/>
      <c r="B63" s="32"/>
      <c r="C63" s="13"/>
      <c r="D63" s="30"/>
      <c r="E63" s="53"/>
      <c r="F63" s="7"/>
    </row>
    <row r="64" spans="1:6" x14ac:dyDescent="0.35">
      <c r="A64" s="16"/>
      <c r="B64" s="17"/>
      <c r="C64" s="13"/>
      <c r="D64" s="30"/>
      <c r="E64" s="53"/>
      <c r="F64" s="7"/>
    </row>
    <row r="65" spans="1:6" x14ac:dyDescent="0.35">
      <c r="A65" s="16"/>
      <c r="B65" s="29"/>
      <c r="C65" s="13"/>
      <c r="D65" s="30"/>
      <c r="E65" s="53"/>
      <c r="F65" s="7"/>
    </row>
    <row r="66" spans="1:6" x14ac:dyDescent="0.35">
      <c r="A66" s="33"/>
      <c r="B66" s="34"/>
      <c r="C66" s="18"/>
      <c r="D66" s="30"/>
      <c r="E66" s="53"/>
      <c r="F66" s="14"/>
    </row>
    <row r="67" spans="1:6" x14ac:dyDescent="0.35">
      <c r="A67" s="16"/>
      <c r="B67" s="17"/>
      <c r="C67" s="13"/>
      <c r="D67" s="30"/>
      <c r="E67" s="53"/>
      <c r="F67" s="14"/>
    </row>
    <row r="68" spans="1:6" x14ac:dyDescent="0.35">
      <c r="A68" s="16"/>
      <c r="B68" s="17"/>
      <c r="C68" s="13"/>
      <c r="D68" s="30"/>
      <c r="E68" s="53"/>
      <c r="F68" s="14"/>
    </row>
    <row r="69" spans="1:6" x14ac:dyDescent="0.35">
      <c r="A69" s="33"/>
      <c r="B69" s="34"/>
      <c r="C69" s="18"/>
      <c r="D69" s="30"/>
      <c r="E69" s="53"/>
      <c r="F69" s="14"/>
    </row>
    <row r="70" spans="1:6" x14ac:dyDescent="0.35">
      <c r="A70" s="16"/>
      <c r="B70" s="17"/>
      <c r="C70" s="13"/>
      <c r="D70" s="30"/>
      <c r="E70" s="53"/>
      <c r="F70" s="7"/>
    </row>
    <row r="71" spans="1:6" x14ac:dyDescent="0.35">
      <c r="A71" s="16"/>
      <c r="B71" s="17"/>
      <c r="C71" s="13"/>
      <c r="D71" s="30"/>
      <c r="E71" s="53"/>
      <c r="F71" s="7"/>
    </row>
    <row r="72" spans="1:6" x14ac:dyDescent="0.35">
      <c r="A72" s="35"/>
      <c r="B72" s="17"/>
      <c r="C72" s="13"/>
      <c r="D72" s="30"/>
      <c r="E72" s="53"/>
      <c r="F72" s="14"/>
    </row>
    <row r="73" spans="1:6" ht="14.5" x14ac:dyDescent="0.35">
      <c r="A73" s="16"/>
      <c r="B73" s="26"/>
      <c r="C73" s="18"/>
      <c r="D73" s="18"/>
      <c r="E73" s="52"/>
      <c r="F73" s="49"/>
    </row>
    <row r="74" spans="1:6" x14ac:dyDescent="0.35">
      <c r="A74" s="21"/>
      <c r="B74" s="36"/>
      <c r="C74" s="37"/>
      <c r="D74" s="37"/>
      <c r="F74" s="38"/>
    </row>
    <row r="75" spans="1:6" x14ac:dyDescent="0.25">
      <c r="A75" s="10"/>
      <c r="B75" s="20"/>
      <c r="C75" s="39"/>
      <c r="D75" s="13"/>
      <c r="E75" s="52"/>
      <c r="F75" s="40"/>
    </row>
    <row r="76" spans="1:6" x14ac:dyDescent="0.35">
      <c r="A76" s="41"/>
      <c r="B76" s="12"/>
      <c r="C76" s="15"/>
      <c r="D76" s="13"/>
      <c r="E76" s="52"/>
      <c r="F76" s="27"/>
    </row>
    <row r="77" spans="1:6" x14ac:dyDescent="0.35">
      <c r="A77" s="41"/>
      <c r="B77" s="17"/>
      <c r="C77" s="15"/>
      <c r="D77" s="15"/>
      <c r="E77" s="53"/>
      <c r="F77" s="27"/>
    </row>
    <row r="78" spans="1:6" x14ac:dyDescent="0.35">
      <c r="A78" s="41"/>
      <c r="B78" s="12"/>
      <c r="C78" s="13"/>
      <c r="D78" s="13"/>
      <c r="E78" s="52"/>
      <c r="F78" s="14"/>
    </row>
    <row r="79" spans="1:6" x14ac:dyDescent="0.35">
      <c r="A79" s="41"/>
      <c r="B79" s="17"/>
      <c r="C79" s="13"/>
      <c r="D79" s="13"/>
      <c r="E79" s="52"/>
      <c r="F79" s="7"/>
    </row>
    <row r="80" spans="1:6" x14ac:dyDescent="0.35">
      <c r="A80" s="41"/>
      <c r="B80" s="17"/>
      <c r="C80" s="13"/>
      <c r="D80" s="13"/>
      <c r="E80" s="53"/>
      <c r="F80" s="7"/>
    </row>
    <row r="81" spans="1:6" x14ac:dyDescent="0.35">
      <c r="A81" s="41"/>
      <c r="B81" s="17"/>
      <c r="C81" s="13"/>
      <c r="D81" s="13"/>
      <c r="E81" s="53"/>
      <c r="F81" s="7"/>
    </row>
    <row r="82" spans="1:6" x14ac:dyDescent="0.35">
      <c r="A82" s="41"/>
      <c r="B82" s="42"/>
      <c r="C82" s="13"/>
      <c r="D82" s="13"/>
      <c r="E82" s="52"/>
      <c r="F82" s="6"/>
    </row>
    <row r="83" spans="1:6" x14ac:dyDescent="0.35">
      <c r="A83" s="41"/>
      <c r="B83" s="17"/>
      <c r="C83" s="13"/>
      <c r="D83" s="13"/>
      <c r="E83" s="53"/>
      <c r="F83" s="7"/>
    </row>
    <row r="84" spans="1:6" x14ac:dyDescent="0.35">
      <c r="A84" s="41"/>
      <c r="B84" s="17"/>
      <c r="C84" s="13"/>
      <c r="D84" s="13"/>
      <c r="E84" s="53"/>
      <c r="F84" s="7"/>
    </row>
    <row r="85" spans="1:6" x14ac:dyDescent="0.35">
      <c r="A85" s="41"/>
      <c r="B85" s="17"/>
      <c r="C85" s="13"/>
      <c r="D85" s="13"/>
      <c r="E85" s="53"/>
      <c r="F85" s="7"/>
    </row>
    <row r="86" spans="1:6" x14ac:dyDescent="0.35">
      <c r="A86" s="41"/>
      <c r="B86" s="42"/>
      <c r="C86" s="13"/>
      <c r="D86" s="13"/>
      <c r="E86" s="53"/>
      <c r="F86" s="7"/>
    </row>
    <row r="87" spans="1:6" x14ac:dyDescent="0.35">
      <c r="A87" s="41"/>
      <c r="B87" s="17"/>
      <c r="C87" s="13"/>
      <c r="D87" s="13"/>
      <c r="E87" s="52"/>
      <c r="F87" s="6"/>
    </row>
    <row r="88" spans="1:6" x14ac:dyDescent="0.35">
      <c r="A88" s="41"/>
      <c r="B88" s="17"/>
      <c r="C88" s="13"/>
      <c r="D88" s="13"/>
      <c r="E88" s="53"/>
      <c r="F88" s="7"/>
    </row>
    <row r="89" spans="1:6" x14ac:dyDescent="0.35">
      <c r="A89" s="41"/>
      <c r="B89" s="17"/>
      <c r="C89" s="13"/>
      <c r="D89" s="13"/>
      <c r="E89" s="53"/>
      <c r="F89" s="7"/>
    </row>
    <row r="90" spans="1:6" x14ac:dyDescent="0.35">
      <c r="A90" s="41"/>
      <c r="B90" s="12"/>
      <c r="C90" s="15"/>
      <c r="D90" s="13"/>
      <c r="E90" s="53"/>
      <c r="F90" s="7"/>
    </row>
    <row r="91" spans="1:6" x14ac:dyDescent="0.35">
      <c r="A91" s="41"/>
      <c r="B91" s="17"/>
      <c r="C91" s="13"/>
      <c r="D91" s="13"/>
      <c r="E91" s="53"/>
      <c r="F91" s="7"/>
    </row>
    <row r="92" spans="1:6" x14ac:dyDescent="0.35">
      <c r="A92" s="43"/>
      <c r="B92" s="12"/>
      <c r="C92" s="13"/>
      <c r="D92" s="18"/>
      <c r="E92" s="53"/>
      <c r="F92" s="14"/>
    </row>
    <row r="93" spans="1:6" ht="14.5" x14ac:dyDescent="0.35">
      <c r="A93" s="41"/>
      <c r="B93" s="11"/>
      <c r="C93" s="44"/>
      <c r="D93" s="13"/>
      <c r="E93" s="52"/>
      <c r="F93" s="49"/>
    </row>
    <row r="94" spans="1:6" x14ac:dyDescent="0.35">
      <c r="A94" s="45"/>
      <c r="B94" s="46"/>
      <c r="C94" s="47"/>
      <c r="D94" s="48"/>
      <c r="F94" s="38"/>
    </row>
  </sheetData>
  <mergeCells count="2">
    <mergeCell ref="B1:F1"/>
    <mergeCell ref="A2:F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03"/>
  <sheetViews>
    <sheetView tabSelected="1" topLeftCell="A32" workbookViewId="0">
      <selection activeCell="A32" sqref="A32"/>
    </sheetView>
  </sheetViews>
  <sheetFormatPr defaultColWidth="9.1796875" defaultRowHeight="11.5" x14ac:dyDescent="0.35"/>
  <cols>
    <col min="1" max="1" width="9.81640625" style="9" customWidth="1"/>
    <col min="2" max="2" width="53.453125" style="1" customWidth="1"/>
    <col min="3" max="3" width="11.1796875" style="2" customWidth="1"/>
    <col min="4" max="4" width="19.7265625" style="3" customWidth="1"/>
    <col min="5" max="5" width="11.1796875" style="51" customWidth="1"/>
    <col min="6" max="6" width="18.81640625" style="4" customWidth="1"/>
    <col min="7" max="7" width="13" style="1" customWidth="1"/>
    <col min="8" max="8" width="61.54296875" style="1" customWidth="1"/>
    <col min="9" max="9" width="9.1796875" style="1"/>
    <col min="10" max="10" width="16.1796875" style="1" customWidth="1"/>
    <col min="11" max="16384" width="9.1796875" style="1"/>
  </cols>
  <sheetData>
    <row r="1" spans="1:10" s="5" customFormat="1" ht="18.649999999999999" customHeight="1" thickBot="1" x14ac:dyDescent="0.4">
      <c r="A1" s="120" t="s">
        <v>8</v>
      </c>
      <c r="B1" s="209" t="s">
        <v>32</v>
      </c>
      <c r="C1" s="210"/>
      <c r="D1" s="210"/>
      <c r="E1" s="210"/>
      <c r="F1" s="211"/>
    </row>
    <row r="2" spans="1:10" s="5" customFormat="1" ht="18.649999999999999" customHeight="1" thickBot="1" x14ac:dyDescent="0.4">
      <c r="A2" s="146" t="s">
        <v>117</v>
      </c>
      <c r="B2" s="147"/>
      <c r="C2" s="147"/>
      <c r="D2" s="147"/>
      <c r="E2" s="147"/>
      <c r="F2" s="148"/>
    </row>
    <row r="3" spans="1:10" s="5" customFormat="1" ht="40.5" customHeight="1" x14ac:dyDescent="0.35">
      <c r="A3" s="121" t="s">
        <v>0</v>
      </c>
      <c r="B3" s="122" t="s">
        <v>13</v>
      </c>
      <c r="C3" s="88"/>
      <c r="D3" s="89"/>
      <c r="E3" s="90"/>
      <c r="F3" s="91"/>
    </row>
    <row r="4" spans="1:10" x14ac:dyDescent="0.35">
      <c r="A4" s="79" t="s">
        <v>1</v>
      </c>
      <c r="B4" s="63"/>
      <c r="C4" s="64"/>
      <c r="D4" s="65"/>
      <c r="E4" s="66"/>
      <c r="F4" s="80"/>
    </row>
    <row r="5" spans="1:10" x14ac:dyDescent="0.35">
      <c r="A5" s="79"/>
      <c r="B5" s="62"/>
      <c r="C5" s="64"/>
      <c r="D5" s="65"/>
      <c r="E5" s="66"/>
      <c r="F5" s="80"/>
    </row>
    <row r="6" spans="1:10" s="8" customFormat="1" ht="14.5" x14ac:dyDescent="0.35">
      <c r="A6" s="132" t="s">
        <v>9</v>
      </c>
      <c r="B6" s="133" t="s">
        <v>10</v>
      </c>
      <c r="C6" s="134" t="s">
        <v>2</v>
      </c>
      <c r="D6" s="135" t="s">
        <v>3</v>
      </c>
      <c r="E6" s="136" t="s">
        <v>4</v>
      </c>
      <c r="F6" s="137" t="s">
        <v>5</v>
      </c>
      <c r="H6" s="1" t="s">
        <v>39</v>
      </c>
    </row>
    <row r="7" spans="1:10" ht="14.5" x14ac:dyDescent="0.35">
      <c r="A7" s="128">
        <v>1</v>
      </c>
      <c r="B7" s="129" t="s">
        <v>84</v>
      </c>
      <c r="C7" s="64"/>
      <c r="D7" s="65"/>
      <c r="E7" s="66"/>
      <c r="F7" s="80" t="str">
        <f t="shared" ref="F7:F44" si="0">IF(C7&gt;0,E7*C7,"")</f>
        <v/>
      </c>
      <c r="H7" s="1" t="s">
        <v>48</v>
      </c>
      <c r="J7" s="8"/>
    </row>
    <row r="8" spans="1:10" x14ac:dyDescent="0.25">
      <c r="A8" s="84">
        <v>1.1000000000000001</v>
      </c>
      <c r="B8" s="74" t="s">
        <v>35</v>
      </c>
      <c r="C8" s="69"/>
      <c r="D8" s="73"/>
      <c r="E8" s="71"/>
      <c r="F8" s="82">
        <f t="shared" ref="F8:F14" si="1">(C8* E8)</f>
        <v>0</v>
      </c>
      <c r="H8" s="149" t="s">
        <v>94</v>
      </c>
    </row>
    <row r="9" spans="1:10" x14ac:dyDescent="0.35">
      <c r="A9" s="84"/>
      <c r="B9" s="96" t="s">
        <v>22</v>
      </c>
      <c r="C9" s="69"/>
      <c r="D9" s="75" t="s">
        <v>7</v>
      </c>
      <c r="E9" s="71"/>
      <c r="F9" s="82">
        <f t="shared" si="1"/>
        <v>0</v>
      </c>
    </row>
    <row r="10" spans="1:10" x14ac:dyDescent="0.35">
      <c r="A10" s="84"/>
      <c r="B10" s="96" t="s">
        <v>14</v>
      </c>
      <c r="C10" s="69"/>
      <c r="D10" s="75" t="s">
        <v>7</v>
      </c>
      <c r="E10" s="71"/>
      <c r="F10" s="82">
        <f t="shared" si="1"/>
        <v>0</v>
      </c>
    </row>
    <row r="11" spans="1:10" x14ac:dyDescent="0.35">
      <c r="A11" s="84"/>
      <c r="B11" s="96" t="s">
        <v>15</v>
      </c>
      <c r="C11" s="69"/>
      <c r="D11" s="75" t="s">
        <v>7</v>
      </c>
      <c r="E11" s="70"/>
      <c r="F11" s="82">
        <f t="shared" si="1"/>
        <v>0</v>
      </c>
    </row>
    <row r="12" spans="1:10" x14ac:dyDescent="0.35">
      <c r="A12" s="84"/>
      <c r="B12" s="96" t="s">
        <v>16</v>
      </c>
      <c r="C12" s="69"/>
      <c r="D12" s="75" t="s">
        <v>7</v>
      </c>
      <c r="E12" s="70"/>
      <c r="F12" s="82">
        <f t="shared" si="1"/>
        <v>0</v>
      </c>
    </row>
    <row r="13" spans="1:10" x14ac:dyDescent="0.35">
      <c r="A13" s="84">
        <v>1.3</v>
      </c>
      <c r="B13" s="74" t="s">
        <v>30</v>
      </c>
      <c r="C13" s="69"/>
      <c r="D13" s="76" t="s">
        <v>6</v>
      </c>
      <c r="E13" s="70"/>
      <c r="F13" s="82">
        <f t="shared" si="1"/>
        <v>0</v>
      </c>
    </row>
    <row r="14" spans="1:10" x14ac:dyDescent="0.35">
      <c r="A14" s="84">
        <v>1.4</v>
      </c>
      <c r="B14" s="74" t="s">
        <v>43</v>
      </c>
      <c r="C14" s="69"/>
      <c r="D14" s="76"/>
      <c r="E14" s="70"/>
      <c r="F14" s="82">
        <f t="shared" si="1"/>
        <v>0</v>
      </c>
    </row>
    <row r="15" spans="1:10" ht="14.5" x14ac:dyDescent="0.35">
      <c r="A15" s="84"/>
      <c r="B15" s="67" t="s">
        <v>12</v>
      </c>
      <c r="C15" s="64"/>
      <c r="D15" s="65"/>
      <c r="E15" s="70"/>
      <c r="F15" s="139">
        <f>SUM(F8:F14)</f>
        <v>0</v>
      </c>
    </row>
    <row r="16" spans="1:10" ht="14.5" x14ac:dyDescent="0.35">
      <c r="A16" s="84"/>
      <c r="B16" s="67"/>
      <c r="C16" s="64"/>
      <c r="D16" s="65"/>
      <c r="E16" s="70"/>
      <c r="F16" s="151"/>
    </row>
    <row r="17" spans="1:6" ht="38.5" x14ac:dyDescent="0.35">
      <c r="A17" s="128">
        <v>2</v>
      </c>
      <c r="B17" s="182" t="s">
        <v>125</v>
      </c>
      <c r="C17" s="64"/>
      <c r="D17" s="65"/>
      <c r="E17" s="70"/>
      <c r="F17" s="151"/>
    </row>
    <row r="18" spans="1:6" ht="14.5" x14ac:dyDescent="0.35">
      <c r="A18" s="84">
        <v>2.1</v>
      </c>
      <c r="B18" s="77" t="s">
        <v>127</v>
      </c>
      <c r="C18" s="64"/>
      <c r="D18" s="65" t="s">
        <v>123</v>
      </c>
      <c r="E18" s="70"/>
      <c r="F18" s="139">
        <f>(C18*24*E18)</f>
        <v>0</v>
      </c>
    </row>
    <row r="19" spans="1:6" ht="14.5" x14ac:dyDescent="0.35">
      <c r="A19" s="84"/>
      <c r="B19" s="77"/>
      <c r="C19" s="64"/>
      <c r="D19" s="65"/>
      <c r="E19" s="70"/>
      <c r="F19" s="151"/>
    </row>
    <row r="20" spans="1:6" ht="12" customHeight="1" x14ac:dyDescent="0.35">
      <c r="A20" s="83"/>
      <c r="B20" s="72"/>
      <c r="C20" s="73"/>
      <c r="D20" s="69"/>
      <c r="E20" s="71"/>
      <c r="F20" s="81" t="str">
        <f t="shared" ref="F20:F21" si="2">IF(C20&gt;0,E20*C20,"")</f>
        <v/>
      </c>
    </row>
    <row r="21" spans="1:6" ht="14.5" x14ac:dyDescent="0.35">
      <c r="A21" s="128">
        <v>3</v>
      </c>
      <c r="B21" s="182" t="s">
        <v>128</v>
      </c>
      <c r="C21" s="64"/>
      <c r="D21" s="65"/>
      <c r="E21" s="93"/>
      <c r="F21" s="80" t="str">
        <f t="shared" si="2"/>
        <v/>
      </c>
    </row>
    <row r="22" spans="1:6" ht="26" customHeight="1" x14ac:dyDescent="0.35">
      <c r="A22" s="86">
        <v>3.1</v>
      </c>
      <c r="B22" s="202" t="s">
        <v>126</v>
      </c>
      <c r="C22" s="64"/>
      <c r="D22" s="65"/>
      <c r="E22" s="93"/>
      <c r="F22" s="80">
        <f t="shared" ref="F22:F33" si="3">(C22* E22)</f>
        <v>0</v>
      </c>
    </row>
    <row r="23" spans="1:6" x14ac:dyDescent="0.35">
      <c r="A23" s="84"/>
      <c r="B23" s="96" t="s">
        <v>23</v>
      </c>
      <c r="C23" s="69"/>
      <c r="D23" s="73" t="s">
        <v>7</v>
      </c>
      <c r="E23" s="71"/>
      <c r="F23" s="80">
        <f t="shared" si="3"/>
        <v>0</v>
      </c>
    </row>
    <row r="24" spans="1:6" x14ac:dyDescent="0.35">
      <c r="A24" s="84"/>
      <c r="B24" s="96" t="s">
        <v>14</v>
      </c>
      <c r="C24" s="69"/>
      <c r="D24" s="73" t="s">
        <v>7</v>
      </c>
      <c r="E24" s="71"/>
      <c r="F24" s="80">
        <f t="shared" si="3"/>
        <v>0</v>
      </c>
    </row>
    <row r="25" spans="1:6" x14ac:dyDescent="0.35">
      <c r="A25" s="84"/>
      <c r="B25" s="96" t="s">
        <v>15</v>
      </c>
      <c r="C25" s="69"/>
      <c r="D25" s="73" t="s">
        <v>7</v>
      </c>
      <c r="E25" s="71"/>
      <c r="F25" s="80">
        <f t="shared" si="3"/>
        <v>0</v>
      </c>
    </row>
    <row r="26" spans="1:6" x14ac:dyDescent="0.35">
      <c r="A26" s="84"/>
      <c r="B26" s="96" t="s">
        <v>16</v>
      </c>
      <c r="C26" s="69"/>
      <c r="D26" s="73" t="s">
        <v>7</v>
      </c>
      <c r="E26" s="71"/>
      <c r="F26" s="80">
        <f t="shared" si="3"/>
        <v>0</v>
      </c>
    </row>
    <row r="27" spans="1:6" x14ac:dyDescent="0.35">
      <c r="A27" s="84">
        <v>3.2</v>
      </c>
      <c r="B27" s="94" t="s">
        <v>18</v>
      </c>
      <c r="C27" s="69"/>
      <c r="D27" s="76" t="s">
        <v>6</v>
      </c>
      <c r="E27" s="71"/>
      <c r="F27" s="80">
        <f t="shared" si="3"/>
        <v>0</v>
      </c>
    </row>
    <row r="28" spans="1:6" x14ac:dyDescent="0.35">
      <c r="A28" s="84">
        <v>3.3</v>
      </c>
      <c r="B28" s="74" t="s">
        <v>17</v>
      </c>
      <c r="C28" s="69"/>
      <c r="D28" s="76" t="s">
        <v>6</v>
      </c>
      <c r="E28" s="71"/>
      <c r="F28" s="80">
        <f t="shared" si="3"/>
        <v>0</v>
      </c>
    </row>
    <row r="29" spans="1:6" x14ac:dyDescent="0.35">
      <c r="A29" s="84">
        <v>3.4</v>
      </c>
      <c r="B29" s="74" t="s">
        <v>30</v>
      </c>
      <c r="C29" s="69"/>
      <c r="D29" s="76"/>
      <c r="E29" s="71"/>
      <c r="F29" s="80">
        <f t="shared" si="3"/>
        <v>0</v>
      </c>
    </row>
    <row r="30" spans="1:6" x14ac:dyDescent="0.35">
      <c r="A30" s="84">
        <v>3.5</v>
      </c>
      <c r="B30" s="74" t="s">
        <v>25</v>
      </c>
      <c r="C30" s="69"/>
      <c r="D30" s="76" t="s">
        <v>37</v>
      </c>
      <c r="E30" s="71"/>
      <c r="F30" s="80">
        <f t="shared" si="3"/>
        <v>0</v>
      </c>
    </row>
    <row r="31" spans="1:6" x14ac:dyDescent="0.35">
      <c r="A31" s="84">
        <v>3.6</v>
      </c>
      <c r="B31" s="74" t="s">
        <v>19</v>
      </c>
      <c r="C31" s="69"/>
      <c r="D31" s="76" t="s">
        <v>7</v>
      </c>
      <c r="E31" s="71"/>
      <c r="F31" s="80">
        <f t="shared" si="3"/>
        <v>0</v>
      </c>
    </row>
    <row r="32" spans="1:6" x14ac:dyDescent="0.35">
      <c r="A32" s="84">
        <v>3.7</v>
      </c>
      <c r="B32" s="74" t="s">
        <v>20</v>
      </c>
      <c r="C32" s="69"/>
      <c r="D32" s="76" t="s">
        <v>7</v>
      </c>
      <c r="E32" s="71"/>
      <c r="F32" s="80">
        <f t="shared" si="3"/>
        <v>0</v>
      </c>
    </row>
    <row r="33" spans="1:8" x14ac:dyDescent="0.35">
      <c r="A33" s="84">
        <v>3.8</v>
      </c>
      <c r="B33" s="74" t="s">
        <v>21</v>
      </c>
      <c r="C33" s="69"/>
      <c r="D33" s="76" t="s">
        <v>7</v>
      </c>
      <c r="E33" s="71"/>
      <c r="F33" s="80">
        <f t="shared" si="3"/>
        <v>0</v>
      </c>
    </row>
    <row r="34" spans="1:8" ht="14.5" x14ac:dyDescent="0.35">
      <c r="A34" s="84"/>
      <c r="B34" s="67" t="s">
        <v>24</v>
      </c>
      <c r="C34" s="64"/>
      <c r="D34" s="65"/>
      <c r="E34" s="71"/>
      <c r="F34" s="139">
        <f>SUM(F22:F33)</f>
        <v>0</v>
      </c>
    </row>
    <row r="35" spans="1:8" x14ac:dyDescent="0.25">
      <c r="A35" s="84"/>
      <c r="B35" s="67"/>
      <c r="C35" s="64"/>
      <c r="D35" s="65"/>
      <c r="E35" s="71"/>
      <c r="F35" s="183"/>
    </row>
    <row r="36" spans="1:8" ht="14.5" x14ac:dyDescent="0.25">
      <c r="A36" s="128">
        <v>4</v>
      </c>
      <c r="B36" s="182" t="s">
        <v>86</v>
      </c>
      <c r="C36" s="64"/>
      <c r="D36" s="65"/>
      <c r="E36" s="71"/>
      <c r="F36" s="183"/>
    </row>
    <row r="37" spans="1:8" ht="14.5" customHeight="1" x14ac:dyDescent="0.25">
      <c r="A37" s="84">
        <v>4.0999999999999996</v>
      </c>
      <c r="B37" s="77" t="s">
        <v>93</v>
      </c>
      <c r="C37" s="64"/>
      <c r="D37" s="65" t="s">
        <v>124</v>
      </c>
      <c r="E37" s="71"/>
      <c r="F37" s="203">
        <f>(C37*24*E37)</f>
        <v>0</v>
      </c>
    </row>
    <row r="38" spans="1:8" ht="57.5" x14ac:dyDescent="0.25">
      <c r="A38" s="84">
        <v>4.2</v>
      </c>
      <c r="B38" s="77" t="s">
        <v>120</v>
      </c>
      <c r="C38" s="64"/>
      <c r="D38" s="65" t="s">
        <v>124</v>
      </c>
      <c r="E38" s="71"/>
      <c r="F38" s="203">
        <f>(C38*24*E38)</f>
        <v>0</v>
      </c>
      <c r="H38" s="185" t="s">
        <v>99</v>
      </c>
    </row>
    <row r="39" spans="1:8" ht="14.5" x14ac:dyDescent="0.35">
      <c r="A39" s="84"/>
      <c r="B39" s="67" t="s">
        <v>87</v>
      </c>
      <c r="C39" s="64"/>
      <c r="D39" s="65"/>
      <c r="E39" s="71"/>
      <c r="F39" s="204">
        <f>SUM(F37,F38)</f>
        <v>0</v>
      </c>
    </row>
    <row r="40" spans="1:8" ht="14.5" x14ac:dyDescent="0.35">
      <c r="A40" s="84"/>
      <c r="B40" s="67"/>
      <c r="C40" s="64"/>
      <c r="D40" s="65"/>
      <c r="E40" s="71"/>
      <c r="F40" s="85"/>
    </row>
    <row r="41" spans="1:8" ht="14.5" x14ac:dyDescent="0.35">
      <c r="A41" s="128">
        <v>5</v>
      </c>
      <c r="B41" s="131" t="s">
        <v>90</v>
      </c>
      <c r="C41" s="61"/>
      <c r="D41" s="68"/>
      <c r="E41" s="92"/>
      <c r="F41" s="78"/>
    </row>
    <row r="42" spans="1:8" ht="14.5" x14ac:dyDescent="0.35">
      <c r="A42" s="83">
        <v>5.0999999999999996</v>
      </c>
      <c r="B42" s="94" t="s">
        <v>89</v>
      </c>
      <c r="C42" s="73"/>
      <c r="D42" s="69" t="s">
        <v>6</v>
      </c>
      <c r="E42" s="71"/>
      <c r="F42" s="139">
        <f>(C42*E42)</f>
        <v>0</v>
      </c>
    </row>
    <row r="43" spans="1:8" x14ac:dyDescent="0.35">
      <c r="A43" s="83"/>
      <c r="B43" s="72"/>
      <c r="C43" s="73"/>
      <c r="D43" s="69"/>
      <c r="E43" s="70"/>
      <c r="F43" s="81" t="str">
        <f t="shared" si="0"/>
        <v/>
      </c>
    </row>
    <row r="44" spans="1:8" ht="14.5" x14ac:dyDescent="0.35">
      <c r="A44" s="128">
        <v>6</v>
      </c>
      <c r="B44" s="129" t="s">
        <v>88</v>
      </c>
      <c r="C44" s="64"/>
      <c r="D44" s="65"/>
      <c r="E44" s="66"/>
      <c r="F44" s="80" t="str">
        <f t="shared" si="0"/>
        <v/>
      </c>
    </row>
    <row r="45" spans="1:8" ht="14.5" x14ac:dyDescent="0.35">
      <c r="A45" s="86">
        <v>6.1</v>
      </c>
      <c r="B45" s="95" t="s">
        <v>91</v>
      </c>
      <c r="C45" s="75"/>
      <c r="D45" s="76" t="s">
        <v>124</v>
      </c>
      <c r="E45" s="71"/>
      <c r="F45" s="139">
        <f>(C42*24*E45)</f>
        <v>0</v>
      </c>
    </row>
    <row r="46" spans="1:8" ht="14.5" x14ac:dyDescent="0.35">
      <c r="A46" s="86"/>
      <c r="B46" s="95"/>
      <c r="C46" s="75"/>
      <c r="D46" s="76"/>
      <c r="E46" s="71"/>
      <c r="F46" s="151"/>
    </row>
    <row r="47" spans="1:8" ht="18.75" customHeight="1" x14ac:dyDescent="0.35">
      <c r="A47" s="128">
        <v>7</v>
      </c>
      <c r="B47" s="182" t="s">
        <v>97</v>
      </c>
      <c r="C47" s="75"/>
      <c r="D47" s="76"/>
      <c r="E47" s="71"/>
      <c r="F47" s="184"/>
    </row>
    <row r="48" spans="1:8" ht="23" x14ac:dyDescent="0.35">
      <c r="A48" s="86">
        <v>7.1</v>
      </c>
      <c r="B48" s="95" t="s">
        <v>98</v>
      </c>
      <c r="C48" s="75"/>
      <c r="D48" s="76"/>
      <c r="E48" s="71"/>
      <c r="F48" s="184"/>
    </row>
    <row r="49" spans="1:6" ht="14.5" x14ac:dyDescent="0.35">
      <c r="A49" s="86">
        <v>7.2</v>
      </c>
      <c r="B49" s="95" t="s">
        <v>103</v>
      </c>
      <c r="C49" s="75"/>
      <c r="D49" s="76"/>
      <c r="E49" s="71"/>
      <c r="F49" s="184"/>
    </row>
    <row r="50" spans="1:6" ht="23" x14ac:dyDescent="0.35">
      <c r="A50" s="86"/>
      <c r="B50" s="186" t="s">
        <v>100</v>
      </c>
      <c r="C50" s="75"/>
      <c r="D50" s="76"/>
      <c r="E50" s="71"/>
      <c r="F50" s="184"/>
    </row>
    <row r="51" spans="1:6" ht="14.5" customHeight="1" x14ac:dyDescent="0.35">
      <c r="A51" s="86"/>
      <c r="B51" s="186" t="s">
        <v>114</v>
      </c>
      <c r="C51" s="75"/>
      <c r="D51" s="76"/>
      <c r="E51" s="71"/>
      <c r="F51" s="184"/>
    </row>
    <row r="52" spans="1:6" ht="14.5" x14ac:dyDescent="0.35">
      <c r="A52" s="86"/>
      <c r="B52" s="186" t="s">
        <v>140</v>
      </c>
      <c r="C52" s="75"/>
      <c r="D52" s="76"/>
      <c r="E52" s="71"/>
      <c r="F52" s="184"/>
    </row>
    <row r="53" spans="1:6" ht="23" x14ac:dyDescent="0.35">
      <c r="A53" s="86"/>
      <c r="B53" s="186" t="s">
        <v>131</v>
      </c>
      <c r="C53" s="75"/>
      <c r="D53" s="76"/>
      <c r="E53" s="71"/>
      <c r="F53" s="184"/>
    </row>
    <row r="54" spans="1:6" ht="16" customHeight="1" x14ac:dyDescent="0.35">
      <c r="A54" s="86"/>
      <c r="B54" s="188" t="s">
        <v>104</v>
      </c>
      <c r="C54" s="75"/>
      <c r="D54" s="76"/>
      <c r="E54" s="71"/>
      <c r="F54" s="139">
        <f>SUM(F48:F53)</f>
        <v>0</v>
      </c>
    </row>
    <row r="55" spans="1:6" ht="12" thickBot="1" x14ac:dyDescent="0.4">
      <c r="A55" s="86"/>
      <c r="B55" s="95"/>
      <c r="C55" s="75"/>
      <c r="D55" s="76"/>
      <c r="E55" s="71"/>
      <c r="F55" s="81"/>
    </row>
    <row r="56" spans="1:6" ht="18" customHeight="1" x14ac:dyDescent="0.35">
      <c r="A56" s="111"/>
      <c r="B56" s="138" t="s">
        <v>28</v>
      </c>
      <c r="C56" s="112"/>
      <c r="D56" s="97"/>
      <c r="E56" s="113"/>
      <c r="F56" s="114">
        <f xml:space="preserve"> SUM(F15, F18, F34, F39, F42, F45, F54)</f>
        <v>0</v>
      </c>
    </row>
    <row r="57" spans="1:6" ht="12" customHeight="1" thickBot="1" x14ac:dyDescent="0.4">
      <c r="A57" s="115"/>
      <c r="B57" s="116" t="s">
        <v>102</v>
      </c>
      <c r="C57" s="117"/>
      <c r="D57" s="87"/>
      <c r="E57" s="118"/>
      <c r="F57" s="119">
        <f>F56*0.05</f>
        <v>0</v>
      </c>
    </row>
    <row r="58" spans="1:6" ht="12" customHeight="1" thickBot="1" x14ac:dyDescent="0.4">
      <c r="A58" s="105"/>
      <c r="B58" s="106"/>
      <c r="C58" s="107"/>
      <c r="D58" s="108"/>
      <c r="E58" s="109"/>
      <c r="F58" s="110"/>
    </row>
    <row r="59" spans="1:6" ht="12" customHeight="1" thickBot="1" x14ac:dyDescent="0.4">
      <c r="A59" s="123"/>
      <c r="B59" s="124" t="s">
        <v>29</v>
      </c>
      <c r="C59" s="125"/>
      <c r="D59" s="104"/>
      <c r="E59" s="126"/>
      <c r="F59" s="127">
        <f>SUM(F56, F57)</f>
        <v>0</v>
      </c>
    </row>
    <row r="60" spans="1:6" ht="11.5" customHeight="1" thickBot="1" x14ac:dyDescent="0.4">
      <c r="A60" s="98"/>
      <c r="B60" s="99"/>
      <c r="C60" s="100"/>
      <c r="D60" s="101"/>
      <c r="E60" s="102"/>
      <c r="F60" s="103"/>
    </row>
    <row r="61" spans="1:6" ht="13" customHeight="1" thickBot="1" x14ac:dyDescent="0.4">
      <c r="A61" s="190"/>
      <c r="B61" s="191" t="s">
        <v>27</v>
      </c>
      <c r="C61" s="104"/>
      <c r="D61" s="192"/>
      <c r="E61" s="193"/>
      <c r="F61" s="194">
        <f>F59*0.5</f>
        <v>0</v>
      </c>
    </row>
    <row r="62" spans="1:6" ht="14.5" x14ac:dyDescent="0.35">
      <c r="A62" s="56"/>
      <c r="B62" s="57"/>
      <c r="C62" s="58"/>
      <c r="D62" s="50"/>
      <c r="E62" s="59"/>
      <c r="F62" s="60"/>
    </row>
    <row r="63" spans="1:6" x14ac:dyDescent="0.35">
      <c r="A63" s="21"/>
      <c r="B63" s="22"/>
      <c r="C63" s="23"/>
      <c r="D63" s="24"/>
      <c r="E63" s="54"/>
      <c r="F63" s="55"/>
    </row>
    <row r="64" spans="1:6" x14ac:dyDescent="0.35">
      <c r="A64" s="25"/>
      <c r="B64" s="26"/>
      <c r="C64" s="18"/>
      <c r="D64" s="18"/>
      <c r="E64" s="52"/>
      <c r="F64" s="6"/>
    </row>
    <row r="65" spans="1:6" x14ac:dyDescent="0.35">
      <c r="A65" s="16"/>
      <c r="B65" s="28"/>
      <c r="C65" s="18"/>
      <c r="D65" s="18"/>
      <c r="E65" s="52"/>
      <c r="F65" s="6"/>
    </row>
    <row r="66" spans="1:6" x14ac:dyDescent="0.35">
      <c r="A66" s="16"/>
      <c r="B66" s="29"/>
      <c r="C66" s="13"/>
      <c r="D66" s="30"/>
      <c r="E66" s="53"/>
      <c r="F66" s="7"/>
    </row>
    <row r="67" spans="1:6" x14ac:dyDescent="0.35">
      <c r="A67" s="16"/>
      <c r="B67" s="29"/>
      <c r="C67" s="13"/>
      <c r="D67" s="19"/>
      <c r="E67" s="53"/>
      <c r="F67" s="7"/>
    </row>
    <row r="68" spans="1:6" x14ac:dyDescent="0.35">
      <c r="A68" s="16"/>
      <c r="B68" s="29"/>
      <c r="C68" s="1"/>
      <c r="D68" s="31"/>
      <c r="E68" s="53"/>
      <c r="F68" s="7"/>
    </row>
    <row r="69" spans="1:6" x14ac:dyDescent="0.35">
      <c r="A69" s="16"/>
      <c r="B69" s="29"/>
      <c r="C69" s="13"/>
      <c r="D69" s="19"/>
      <c r="E69" s="53"/>
      <c r="F69" s="7"/>
    </row>
    <row r="70" spans="1:6" x14ac:dyDescent="0.35">
      <c r="A70" s="16"/>
      <c r="B70" s="29"/>
      <c r="C70" s="13"/>
      <c r="D70" s="30"/>
      <c r="E70" s="53"/>
      <c r="F70" s="7"/>
    </row>
    <row r="71" spans="1:6" x14ac:dyDescent="0.35">
      <c r="A71" s="16"/>
      <c r="B71" s="28"/>
      <c r="C71" s="13"/>
      <c r="D71" s="30"/>
      <c r="E71" s="53"/>
      <c r="F71" s="7"/>
    </row>
    <row r="72" spans="1:6" x14ac:dyDescent="0.35">
      <c r="A72" s="16"/>
      <c r="B72" s="32"/>
      <c r="C72" s="13"/>
      <c r="D72" s="30"/>
      <c r="E72" s="53"/>
      <c r="F72" s="7"/>
    </row>
    <row r="73" spans="1:6" x14ac:dyDescent="0.35">
      <c r="A73" s="16"/>
      <c r="B73" s="17"/>
      <c r="C73" s="13"/>
      <c r="D73" s="30"/>
      <c r="E73" s="53"/>
      <c r="F73" s="7"/>
    </row>
    <row r="74" spans="1:6" x14ac:dyDescent="0.35">
      <c r="A74" s="16"/>
      <c r="B74" s="29"/>
      <c r="C74" s="13"/>
      <c r="D74" s="30"/>
      <c r="E74" s="53"/>
      <c r="F74" s="7"/>
    </row>
    <row r="75" spans="1:6" x14ac:dyDescent="0.35">
      <c r="A75" s="33"/>
      <c r="B75" s="34"/>
      <c r="C75" s="18"/>
      <c r="D75" s="30"/>
      <c r="E75" s="53"/>
      <c r="F75" s="14"/>
    </row>
    <row r="76" spans="1:6" x14ac:dyDescent="0.35">
      <c r="A76" s="16"/>
      <c r="B76" s="17"/>
      <c r="C76" s="13"/>
      <c r="D76" s="30"/>
      <c r="E76" s="53"/>
      <c r="F76" s="14"/>
    </row>
    <row r="77" spans="1:6" x14ac:dyDescent="0.35">
      <c r="A77" s="16"/>
      <c r="B77" s="17"/>
      <c r="C77" s="13"/>
      <c r="D77" s="30"/>
      <c r="E77" s="53"/>
      <c r="F77" s="14"/>
    </row>
    <row r="78" spans="1:6" x14ac:dyDescent="0.35">
      <c r="A78" s="33"/>
      <c r="B78" s="34"/>
      <c r="C78" s="18"/>
      <c r="D78" s="30"/>
      <c r="E78" s="53"/>
      <c r="F78" s="14"/>
    </row>
    <row r="79" spans="1:6" x14ac:dyDescent="0.35">
      <c r="A79" s="16"/>
      <c r="B79" s="17"/>
      <c r="C79" s="13"/>
      <c r="D79" s="30"/>
      <c r="E79" s="53"/>
      <c r="F79" s="7"/>
    </row>
    <row r="80" spans="1:6" x14ac:dyDescent="0.35">
      <c r="A80" s="16"/>
      <c r="B80" s="17"/>
      <c r="C80" s="13"/>
      <c r="D80" s="30"/>
      <c r="E80" s="53"/>
      <c r="F80" s="7"/>
    </row>
    <row r="81" spans="1:6" x14ac:dyDescent="0.35">
      <c r="A81" s="35"/>
      <c r="B81" s="17"/>
      <c r="C81" s="13"/>
      <c r="D81" s="30"/>
      <c r="E81" s="53"/>
      <c r="F81" s="14"/>
    </row>
    <row r="82" spans="1:6" ht="14.5" x14ac:dyDescent="0.35">
      <c r="A82" s="16"/>
      <c r="B82" s="26"/>
      <c r="C82" s="18"/>
      <c r="D82" s="18"/>
      <c r="E82" s="52"/>
      <c r="F82" s="49"/>
    </row>
    <row r="83" spans="1:6" x14ac:dyDescent="0.35">
      <c r="A83" s="21"/>
      <c r="B83" s="36"/>
      <c r="C83" s="37"/>
      <c r="D83" s="37"/>
      <c r="F83" s="38"/>
    </row>
    <row r="84" spans="1:6" x14ac:dyDescent="0.25">
      <c r="A84" s="10"/>
      <c r="B84" s="20"/>
      <c r="C84" s="39"/>
      <c r="D84" s="13"/>
      <c r="E84" s="52"/>
      <c r="F84" s="40"/>
    </row>
    <row r="85" spans="1:6" x14ac:dyDescent="0.35">
      <c r="A85" s="41"/>
      <c r="B85" s="12"/>
      <c r="C85" s="15"/>
      <c r="D85" s="13"/>
      <c r="E85" s="52"/>
      <c r="F85" s="27"/>
    </row>
    <row r="86" spans="1:6" x14ac:dyDescent="0.35">
      <c r="A86" s="41"/>
      <c r="B86" s="17"/>
      <c r="C86" s="15"/>
      <c r="D86" s="15"/>
      <c r="E86" s="53"/>
      <c r="F86" s="27"/>
    </row>
    <row r="87" spans="1:6" x14ac:dyDescent="0.35">
      <c r="A87" s="41"/>
      <c r="B87" s="12"/>
      <c r="C87" s="13"/>
      <c r="D87" s="13"/>
      <c r="E87" s="52"/>
      <c r="F87" s="14"/>
    </row>
    <row r="88" spans="1:6" x14ac:dyDescent="0.35">
      <c r="A88" s="41"/>
      <c r="B88" s="17"/>
      <c r="C88" s="13"/>
      <c r="D88" s="13"/>
      <c r="E88" s="52"/>
      <c r="F88" s="7"/>
    </row>
    <row r="89" spans="1:6" x14ac:dyDescent="0.35">
      <c r="A89" s="41"/>
      <c r="B89" s="17"/>
      <c r="C89" s="13"/>
      <c r="D89" s="13"/>
      <c r="E89" s="53"/>
      <c r="F89" s="7"/>
    </row>
    <row r="90" spans="1:6" x14ac:dyDescent="0.35">
      <c r="A90" s="41"/>
      <c r="B90" s="17"/>
      <c r="C90" s="13"/>
      <c r="D90" s="13"/>
      <c r="E90" s="53"/>
      <c r="F90" s="7"/>
    </row>
    <row r="91" spans="1:6" x14ac:dyDescent="0.35">
      <c r="A91" s="41"/>
      <c r="B91" s="42"/>
      <c r="C91" s="13"/>
      <c r="D91" s="13"/>
      <c r="E91" s="52"/>
      <c r="F91" s="6"/>
    </row>
    <row r="92" spans="1:6" x14ac:dyDescent="0.35">
      <c r="A92" s="41"/>
      <c r="B92" s="17"/>
      <c r="C92" s="13"/>
      <c r="D92" s="13"/>
      <c r="E92" s="53"/>
      <c r="F92" s="7"/>
    </row>
    <row r="93" spans="1:6" x14ac:dyDescent="0.35">
      <c r="A93" s="41"/>
      <c r="B93" s="17"/>
      <c r="C93" s="13"/>
      <c r="D93" s="13"/>
      <c r="E93" s="53"/>
      <c r="F93" s="7"/>
    </row>
    <row r="94" spans="1:6" x14ac:dyDescent="0.35">
      <c r="A94" s="41"/>
      <c r="B94" s="17"/>
      <c r="C94" s="13"/>
      <c r="D94" s="13"/>
      <c r="E94" s="53"/>
      <c r="F94" s="7"/>
    </row>
    <row r="95" spans="1:6" x14ac:dyDescent="0.35">
      <c r="A95" s="41"/>
      <c r="B95" s="42"/>
      <c r="C95" s="13"/>
      <c r="D95" s="13"/>
      <c r="E95" s="53"/>
      <c r="F95" s="7"/>
    </row>
    <row r="96" spans="1:6" x14ac:dyDescent="0.35">
      <c r="A96" s="41"/>
      <c r="B96" s="17"/>
      <c r="C96" s="13"/>
      <c r="D96" s="13"/>
      <c r="E96" s="52"/>
      <c r="F96" s="6"/>
    </row>
    <row r="97" spans="1:6" x14ac:dyDescent="0.35">
      <c r="A97" s="41"/>
      <c r="B97" s="17"/>
      <c r="C97" s="13"/>
      <c r="D97" s="13"/>
      <c r="E97" s="53"/>
      <c r="F97" s="7"/>
    </row>
    <row r="98" spans="1:6" x14ac:dyDescent="0.35">
      <c r="A98" s="41"/>
      <c r="B98" s="17"/>
      <c r="C98" s="13"/>
      <c r="D98" s="13"/>
      <c r="E98" s="53"/>
      <c r="F98" s="7"/>
    </row>
    <row r="99" spans="1:6" x14ac:dyDescent="0.35">
      <c r="A99" s="41"/>
      <c r="B99" s="12"/>
      <c r="C99" s="15"/>
      <c r="D99" s="13"/>
      <c r="E99" s="53"/>
      <c r="F99" s="7"/>
    </row>
    <row r="100" spans="1:6" x14ac:dyDescent="0.35">
      <c r="A100" s="41"/>
      <c r="B100" s="17"/>
      <c r="C100" s="13"/>
      <c r="D100" s="13"/>
      <c r="E100" s="53"/>
      <c r="F100" s="7"/>
    </row>
    <row r="101" spans="1:6" x14ac:dyDescent="0.35">
      <c r="A101" s="43"/>
      <c r="B101" s="12"/>
      <c r="C101" s="13"/>
      <c r="D101" s="18"/>
      <c r="E101" s="53"/>
      <c r="F101" s="14"/>
    </row>
    <row r="102" spans="1:6" ht="14.5" x14ac:dyDescent="0.35">
      <c r="A102" s="41"/>
      <c r="B102" s="11"/>
      <c r="C102" s="44"/>
      <c r="D102" s="13"/>
      <c r="E102" s="52"/>
      <c r="F102" s="49"/>
    </row>
    <row r="103" spans="1:6" x14ac:dyDescent="0.35">
      <c r="A103" s="45"/>
      <c r="B103" s="46"/>
      <c r="C103" s="47"/>
      <c r="D103" s="48"/>
      <c r="F103" s="38"/>
    </row>
  </sheetData>
  <mergeCells count="1">
    <mergeCell ref="B1:F1"/>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62"/>
  <sheetViews>
    <sheetView topLeftCell="A31" workbookViewId="0">
      <selection activeCell="F50" sqref="F50"/>
    </sheetView>
  </sheetViews>
  <sheetFormatPr defaultRowHeight="14.5" x14ac:dyDescent="0.35"/>
  <cols>
    <col min="1" max="1" width="10.54296875" customWidth="1"/>
    <col min="2" max="2" width="53.54296875" customWidth="1"/>
    <col min="5" max="5" width="12.54296875" customWidth="1"/>
    <col min="6" max="6" width="17.81640625" customWidth="1"/>
  </cols>
  <sheetData>
    <row r="1" spans="1:9" ht="15.5" x14ac:dyDescent="0.35">
      <c r="A1" s="181" t="s">
        <v>95</v>
      </c>
      <c r="B1" s="159"/>
      <c r="C1" s="159"/>
      <c r="D1" s="159"/>
      <c r="E1" s="159"/>
      <c r="F1" s="159"/>
      <c r="G1" s="159"/>
      <c r="H1" s="160"/>
    </row>
    <row r="2" spans="1:9" s="150" customFormat="1" ht="15" thickBot="1" x14ac:dyDescent="0.4">
      <c r="A2" s="161" t="s">
        <v>59</v>
      </c>
      <c r="B2" s="162"/>
      <c r="C2" s="162"/>
      <c r="D2" s="162"/>
      <c r="E2" s="162"/>
      <c r="F2" s="162"/>
      <c r="G2" s="162"/>
      <c r="H2" s="163"/>
    </row>
    <row r="3" spans="1:9" s="5" customFormat="1" ht="18.649999999999999" customHeight="1" thickBot="1" x14ac:dyDescent="0.4">
      <c r="A3" s="158" t="s">
        <v>8</v>
      </c>
      <c r="B3" s="215" t="s">
        <v>32</v>
      </c>
      <c r="C3" s="216"/>
      <c r="D3" s="216"/>
      <c r="E3" s="216"/>
      <c r="F3" s="217"/>
    </row>
    <row r="4" spans="1:9" s="5" customFormat="1" ht="18.649999999999999" customHeight="1" thickBot="1" x14ac:dyDescent="0.4">
      <c r="A4" s="146" t="s">
        <v>107</v>
      </c>
      <c r="B4" s="147"/>
      <c r="C4" s="147"/>
      <c r="D4" s="147"/>
      <c r="E4" s="147"/>
      <c r="F4" s="148"/>
    </row>
    <row r="5" spans="1:9" s="5" customFormat="1" ht="39" customHeight="1" x14ac:dyDescent="0.35">
      <c r="A5" s="170" t="s">
        <v>0</v>
      </c>
      <c r="B5" s="171" t="s">
        <v>13</v>
      </c>
      <c r="C5" s="172"/>
      <c r="D5" s="173"/>
      <c r="E5" s="174"/>
      <c r="F5" s="140"/>
    </row>
    <row r="6" spans="1:9" s="1" customFormat="1" ht="16" customHeight="1" x14ac:dyDescent="0.35">
      <c r="A6" s="79" t="s">
        <v>1</v>
      </c>
      <c r="B6" s="63"/>
      <c r="C6" s="64"/>
      <c r="D6" s="65"/>
      <c r="E6" s="66"/>
      <c r="F6" s="80"/>
      <c r="I6" s="1" t="s">
        <v>39</v>
      </c>
    </row>
    <row r="7" spans="1:9" s="1" customFormat="1" ht="14.5" customHeight="1" x14ac:dyDescent="0.35">
      <c r="A7" s="79"/>
      <c r="B7" s="62"/>
      <c r="C7" s="64"/>
      <c r="D7" s="65"/>
      <c r="E7" s="66"/>
      <c r="F7" s="80"/>
      <c r="I7" s="1" t="s">
        <v>48</v>
      </c>
    </row>
    <row r="8" spans="1:9" x14ac:dyDescent="0.35">
      <c r="A8" s="132" t="s">
        <v>9</v>
      </c>
      <c r="B8" s="133" t="s">
        <v>10</v>
      </c>
      <c r="C8" s="134" t="s">
        <v>2</v>
      </c>
      <c r="D8" s="135" t="s">
        <v>3</v>
      </c>
      <c r="E8" s="136" t="s">
        <v>4</v>
      </c>
      <c r="F8" s="137" t="s">
        <v>5</v>
      </c>
      <c r="I8" s="149" t="s">
        <v>112</v>
      </c>
    </row>
    <row r="9" spans="1:9" ht="26" x14ac:dyDescent="0.35">
      <c r="A9" s="128">
        <v>1</v>
      </c>
      <c r="B9" s="152" t="s">
        <v>129</v>
      </c>
      <c r="C9" s="153"/>
      <c r="D9" s="153"/>
      <c r="E9" s="153"/>
      <c r="F9" s="176"/>
    </row>
    <row r="10" spans="1:9" x14ac:dyDescent="0.35">
      <c r="A10" s="177"/>
      <c r="B10" s="154" t="s">
        <v>60</v>
      </c>
      <c r="C10" s="155"/>
      <c r="D10" s="155"/>
      <c r="E10" s="155"/>
      <c r="F10" s="205">
        <f t="shared" ref="F10:F15" si="0">(C10* E10)</f>
        <v>0</v>
      </c>
    </row>
    <row r="11" spans="1:9" x14ac:dyDescent="0.35">
      <c r="A11" s="177"/>
      <c r="B11" s="154" t="s">
        <v>61</v>
      </c>
      <c r="C11" s="155"/>
      <c r="D11" s="155"/>
      <c r="E11" s="155"/>
      <c r="F11" s="205">
        <f t="shared" si="0"/>
        <v>0</v>
      </c>
    </row>
    <row r="12" spans="1:9" x14ac:dyDescent="0.35">
      <c r="A12" s="177"/>
      <c r="B12" s="156" t="s">
        <v>62</v>
      </c>
      <c r="C12" s="155"/>
      <c r="D12" s="155"/>
      <c r="E12" s="155"/>
      <c r="F12" s="205">
        <f t="shared" si="0"/>
        <v>0</v>
      </c>
    </row>
    <row r="13" spans="1:9" x14ac:dyDescent="0.35">
      <c r="A13" s="177"/>
      <c r="B13" s="156" t="s">
        <v>63</v>
      </c>
      <c r="C13" s="155"/>
      <c r="D13" s="155"/>
      <c r="E13" s="155"/>
      <c r="F13" s="205">
        <f t="shared" si="0"/>
        <v>0</v>
      </c>
    </row>
    <row r="14" spans="1:9" x14ac:dyDescent="0.35">
      <c r="A14" s="177"/>
      <c r="B14" s="156" t="s">
        <v>64</v>
      </c>
      <c r="C14" s="155"/>
      <c r="D14" s="155"/>
      <c r="E14" s="155"/>
      <c r="F14" s="205">
        <f t="shared" si="0"/>
        <v>0</v>
      </c>
    </row>
    <row r="15" spans="1:9" x14ac:dyDescent="0.35">
      <c r="A15" s="177"/>
      <c r="B15" s="154" t="s">
        <v>65</v>
      </c>
      <c r="C15" s="155"/>
      <c r="D15" s="155"/>
      <c r="E15" s="155"/>
      <c r="F15" s="205">
        <f t="shared" si="0"/>
        <v>0</v>
      </c>
    </row>
    <row r="16" spans="1:9" s="1" customFormat="1" x14ac:dyDescent="0.35">
      <c r="A16" s="84"/>
      <c r="B16" s="67" t="s">
        <v>77</v>
      </c>
      <c r="C16" s="64"/>
      <c r="D16" s="65"/>
      <c r="E16" s="70"/>
      <c r="F16" s="139">
        <f>SUM(F10:F15)</f>
        <v>0</v>
      </c>
    </row>
    <row r="17" spans="1:6" x14ac:dyDescent="0.35">
      <c r="A17" s="179"/>
      <c r="B17" s="155"/>
      <c r="C17" s="155"/>
      <c r="D17" s="155"/>
      <c r="E17" s="155"/>
      <c r="F17" s="178"/>
    </row>
    <row r="18" spans="1:6" x14ac:dyDescent="0.35">
      <c r="A18" s="175">
        <v>2</v>
      </c>
      <c r="B18" s="157" t="s">
        <v>108</v>
      </c>
      <c r="C18" s="155"/>
      <c r="D18" s="155"/>
      <c r="E18" s="155"/>
      <c r="F18" s="178"/>
    </row>
    <row r="19" spans="1:6" s="149" customFormat="1" ht="11.5" x14ac:dyDescent="0.25">
      <c r="A19" s="180"/>
      <c r="B19" s="154" t="s">
        <v>58</v>
      </c>
      <c r="C19" s="154"/>
      <c r="D19" s="154"/>
      <c r="E19" s="154"/>
      <c r="F19" s="206">
        <f>(C19* E19)</f>
        <v>0</v>
      </c>
    </row>
    <row r="20" spans="1:6" s="149" customFormat="1" ht="11.5" x14ac:dyDescent="0.25">
      <c r="A20" s="180"/>
      <c r="B20" s="156" t="s">
        <v>81</v>
      </c>
      <c r="C20" s="154"/>
      <c r="D20" s="154"/>
      <c r="E20" s="154"/>
      <c r="F20" s="206">
        <f>(C20* E20)</f>
        <v>0</v>
      </c>
    </row>
    <row r="21" spans="1:6" s="149" customFormat="1" ht="11.5" x14ac:dyDescent="0.25">
      <c r="A21" s="180"/>
      <c r="B21" s="156" t="s">
        <v>82</v>
      </c>
      <c r="C21" s="154"/>
      <c r="D21" s="154"/>
      <c r="E21" s="154"/>
      <c r="F21" s="206">
        <f>(C21* E21)</f>
        <v>0</v>
      </c>
    </row>
    <row r="22" spans="1:6" s="149" customFormat="1" ht="11.5" x14ac:dyDescent="0.25">
      <c r="A22" s="180"/>
      <c r="B22" s="154" t="s">
        <v>25</v>
      </c>
      <c r="C22" s="154"/>
      <c r="D22" s="154"/>
      <c r="E22" s="154"/>
      <c r="F22" s="206">
        <f>(C22* E22)</f>
        <v>0</v>
      </c>
    </row>
    <row r="23" spans="1:6" s="1" customFormat="1" x14ac:dyDescent="0.35">
      <c r="A23" s="84"/>
      <c r="B23" s="67" t="s">
        <v>78</v>
      </c>
      <c r="C23" s="64"/>
      <c r="D23" s="65"/>
      <c r="E23" s="70"/>
      <c r="F23" s="139">
        <f>SUM(F19:F22)</f>
        <v>0</v>
      </c>
    </row>
    <row r="24" spans="1:6" x14ac:dyDescent="0.35">
      <c r="A24" s="179"/>
      <c r="B24" s="155"/>
      <c r="C24" s="155"/>
      <c r="D24" s="155"/>
      <c r="E24" s="155"/>
      <c r="F24" s="178"/>
    </row>
    <row r="25" spans="1:6" x14ac:dyDescent="0.35">
      <c r="A25" s="175">
        <v>3</v>
      </c>
      <c r="B25" s="157" t="s">
        <v>109</v>
      </c>
      <c r="C25" s="155"/>
      <c r="D25" s="155"/>
      <c r="E25" s="155"/>
      <c r="F25" s="178"/>
    </row>
    <row r="26" spans="1:6" x14ac:dyDescent="0.35">
      <c r="A26" s="179"/>
      <c r="B26" s="154" t="s">
        <v>49</v>
      </c>
      <c r="C26" s="155"/>
      <c r="D26" s="155"/>
      <c r="E26" s="155"/>
      <c r="F26" s="205">
        <f>(C26* E26)</f>
        <v>0</v>
      </c>
    </row>
    <row r="27" spans="1:6" x14ac:dyDescent="0.35">
      <c r="A27" s="179"/>
      <c r="B27" s="154" t="s">
        <v>66</v>
      </c>
      <c r="C27" s="155"/>
      <c r="D27" s="155"/>
      <c r="E27" s="155"/>
      <c r="F27" s="205">
        <f>(C27* E27)</f>
        <v>0</v>
      </c>
    </row>
    <row r="28" spans="1:6" x14ac:dyDescent="0.35">
      <c r="A28" s="179"/>
      <c r="B28" s="154" t="s">
        <v>50</v>
      </c>
      <c r="C28" s="155"/>
      <c r="D28" s="155"/>
      <c r="E28" s="155"/>
      <c r="F28" s="205">
        <f>(C28* E28)</f>
        <v>0</v>
      </c>
    </row>
    <row r="29" spans="1:6" x14ac:dyDescent="0.35">
      <c r="A29" s="179"/>
      <c r="B29" s="156" t="s">
        <v>72</v>
      </c>
      <c r="C29" s="155"/>
      <c r="D29" s="155"/>
      <c r="E29" s="155"/>
      <c r="F29" s="205">
        <f>(C29* E29)</f>
        <v>0</v>
      </c>
    </row>
    <row r="30" spans="1:6" x14ac:dyDescent="0.35">
      <c r="A30" s="179"/>
      <c r="B30" s="156" t="s">
        <v>73</v>
      </c>
      <c r="C30" s="155"/>
      <c r="D30" s="155"/>
      <c r="E30" s="155"/>
      <c r="F30" s="205">
        <f>(C30* E30)</f>
        <v>0</v>
      </c>
    </row>
    <row r="31" spans="1:6" s="1" customFormat="1" x14ac:dyDescent="0.35">
      <c r="A31" s="84"/>
      <c r="B31" s="67" t="s">
        <v>79</v>
      </c>
      <c r="C31" s="64"/>
      <c r="D31" s="65"/>
      <c r="E31" s="70"/>
      <c r="F31" s="139">
        <f>SUM(F26:F30)</f>
        <v>0</v>
      </c>
    </row>
    <row r="32" spans="1:6" x14ac:dyDescent="0.35">
      <c r="A32" s="179"/>
      <c r="B32" s="155"/>
      <c r="C32" s="155"/>
      <c r="D32" s="155"/>
      <c r="E32" s="155"/>
      <c r="F32" s="178"/>
    </row>
    <row r="33" spans="1:9" x14ac:dyDescent="0.35">
      <c r="A33" s="175">
        <v>4</v>
      </c>
      <c r="B33" s="152" t="s">
        <v>110</v>
      </c>
      <c r="C33" s="155"/>
      <c r="D33" s="155"/>
      <c r="E33" s="155"/>
      <c r="F33" s="178"/>
      <c r="I33" s="149"/>
    </row>
    <row r="34" spans="1:9" x14ac:dyDescent="0.35">
      <c r="A34" s="179"/>
      <c r="B34" s="154" t="s">
        <v>51</v>
      </c>
      <c r="C34" s="155"/>
      <c r="D34" s="155"/>
      <c r="E34" s="155"/>
      <c r="F34" s="205">
        <f t="shared" ref="F34:F49" si="1">(C34* E34)</f>
        <v>0</v>
      </c>
    </row>
    <row r="35" spans="1:9" x14ac:dyDescent="0.35">
      <c r="A35" s="179"/>
      <c r="B35" s="154" t="s">
        <v>111</v>
      </c>
      <c r="C35" s="155"/>
      <c r="D35" s="155"/>
      <c r="E35" s="155"/>
      <c r="F35" s="205">
        <f t="shared" si="1"/>
        <v>0</v>
      </c>
    </row>
    <row r="36" spans="1:9" x14ac:dyDescent="0.35">
      <c r="A36" s="179"/>
      <c r="B36" s="154" t="s">
        <v>68</v>
      </c>
      <c r="C36" s="155"/>
      <c r="D36" s="155"/>
      <c r="E36" s="155"/>
      <c r="F36" s="205">
        <f t="shared" si="1"/>
        <v>0</v>
      </c>
    </row>
    <row r="37" spans="1:9" x14ac:dyDescent="0.35">
      <c r="A37" s="179"/>
      <c r="B37" s="154" t="s">
        <v>67</v>
      </c>
      <c r="C37" s="155"/>
      <c r="D37" s="155"/>
      <c r="E37" s="155"/>
      <c r="F37" s="205">
        <f t="shared" si="1"/>
        <v>0</v>
      </c>
    </row>
    <row r="38" spans="1:9" x14ac:dyDescent="0.35">
      <c r="A38" s="179"/>
      <c r="B38" s="154" t="s">
        <v>69</v>
      </c>
      <c r="C38" s="155"/>
      <c r="D38" s="155"/>
      <c r="E38" s="155"/>
      <c r="F38" s="205">
        <f t="shared" si="1"/>
        <v>0</v>
      </c>
    </row>
    <row r="39" spans="1:9" x14ac:dyDescent="0.35">
      <c r="A39" s="179"/>
      <c r="B39" s="154" t="s">
        <v>70</v>
      </c>
      <c r="C39" s="155"/>
      <c r="D39" s="155"/>
      <c r="E39" s="155"/>
      <c r="F39" s="205">
        <f t="shared" si="1"/>
        <v>0</v>
      </c>
    </row>
    <row r="40" spans="1:9" x14ac:dyDescent="0.35">
      <c r="A40" s="179"/>
      <c r="B40" s="154" t="s">
        <v>71</v>
      </c>
      <c r="C40" s="155"/>
      <c r="D40" s="155"/>
      <c r="E40" s="155"/>
      <c r="F40" s="205">
        <f t="shared" si="1"/>
        <v>0</v>
      </c>
    </row>
    <row r="41" spans="1:9" x14ac:dyDescent="0.35">
      <c r="A41" s="179"/>
      <c r="B41" s="154" t="s">
        <v>52</v>
      </c>
      <c r="C41" s="155"/>
      <c r="D41" s="155"/>
      <c r="E41" s="155"/>
      <c r="F41" s="205">
        <f t="shared" si="1"/>
        <v>0</v>
      </c>
    </row>
    <row r="42" spans="1:9" x14ac:dyDescent="0.35">
      <c r="A42" s="179"/>
      <c r="B42" s="154" t="s">
        <v>57</v>
      </c>
      <c r="C42" s="155"/>
      <c r="D42" s="155"/>
      <c r="E42" s="155"/>
      <c r="F42" s="205">
        <f t="shared" si="1"/>
        <v>0</v>
      </c>
    </row>
    <row r="43" spans="1:9" x14ac:dyDescent="0.35">
      <c r="A43" s="179"/>
      <c r="B43" s="154" t="s">
        <v>56</v>
      </c>
      <c r="C43" s="155"/>
      <c r="D43" s="155"/>
      <c r="E43" s="155"/>
      <c r="F43" s="205">
        <f t="shared" si="1"/>
        <v>0</v>
      </c>
    </row>
    <row r="44" spans="1:9" x14ac:dyDescent="0.35">
      <c r="A44" s="179"/>
      <c r="B44" s="154" t="s">
        <v>53</v>
      </c>
      <c r="C44" s="155"/>
      <c r="D44" s="155"/>
      <c r="E44" s="155"/>
      <c r="F44" s="205">
        <f t="shared" si="1"/>
        <v>0</v>
      </c>
    </row>
    <row r="45" spans="1:9" x14ac:dyDescent="0.35">
      <c r="A45" s="179"/>
      <c r="B45" s="154" t="s">
        <v>55</v>
      </c>
      <c r="C45" s="155"/>
      <c r="D45" s="155"/>
      <c r="E45" s="155"/>
      <c r="F45" s="205">
        <f t="shared" si="1"/>
        <v>0</v>
      </c>
    </row>
    <row r="46" spans="1:9" x14ac:dyDescent="0.35">
      <c r="A46" s="179"/>
      <c r="B46" s="154" t="s">
        <v>54</v>
      </c>
      <c r="C46" s="155"/>
      <c r="D46" s="155"/>
      <c r="E46" s="155"/>
      <c r="F46" s="205">
        <f t="shared" si="1"/>
        <v>0</v>
      </c>
    </row>
    <row r="47" spans="1:9" x14ac:dyDescent="0.35">
      <c r="A47" s="179"/>
      <c r="B47" s="154" t="s">
        <v>74</v>
      </c>
      <c r="C47" s="155"/>
      <c r="D47" s="155"/>
      <c r="E47" s="155"/>
      <c r="F47" s="205">
        <f t="shared" si="1"/>
        <v>0</v>
      </c>
    </row>
    <row r="48" spans="1:9" x14ac:dyDescent="0.35">
      <c r="A48" s="179"/>
      <c r="B48" s="154" t="s">
        <v>76</v>
      </c>
      <c r="C48" s="155"/>
      <c r="D48" s="155"/>
      <c r="E48" s="155"/>
      <c r="F48" s="205">
        <f t="shared" si="1"/>
        <v>0</v>
      </c>
    </row>
    <row r="49" spans="1:6" x14ac:dyDescent="0.35">
      <c r="A49" s="179"/>
      <c r="B49" s="154" t="s">
        <v>75</v>
      </c>
      <c r="C49" s="155"/>
      <c r="D49" s="155"/>
      <c r="E49" s="155"/>
      <c r="F49" s="205">
        <f t="shared" si="1"/>
        <v>0</v>
      </c>
    </row>
    <row r="50" spans="1:6" s="1" customFormat="1" x14ac:dyDescent="0.35">
      <c r="A50" s="84"/>
      <c r="B50" s="67" t="s">
        <v>80</v>
      </c>
      <c r="C50" s="64"/>
      <c r="D50" s="65"/>
      <c r="E50" s="70"/>
      <c r="F50" s="139">
        <f>SUM(F34:F49)</f>
        <v>0</v>
      </c>
    </row>
    <row r="51" spans="1:6" s="1" customFormat="1" x14ac:dyDescent="0.35">
      <c r="A51" s="84"/>
      <c r="B51" s="67"/>
      <c r="C51" s="64"/>
      <c r="D51" s="65"/>
      <c r="E51" s="70"/>
      <c r="F51" s="151"/>
    </row>
    <row r="52" spans="1:6" s="1" customFormat="1" ht="15.65" customHeight="1" x14ac:dyDescent="0.35">
      <c r="A52" s="128">
        <v>5</v>
      </c>
      <c r="B52" s="182" t="s">
        <v>97</v>
      </c>
      <c r="C52" s="75"/>
      <c r="D52" s="76"/>
      <c r="E52" s="71"/>
      <c r="F52" s="184"/>
    </row>
    <row r="53" spans="1:6" s="1" customFormat="1" ht="23" x14ac:dyDescent="0.35">
      <c r="A53" s="86">
        <v>5.0999999999999996</v>
      </c>
      <c r="B53" s="95" t="s">
        <v>98</v>
      </c>
      <c r="C53" s="75"/>
      <c r="D53" s="76"/>
      <c r="E53" s="71"/>
      <c r="F53" s="184"/>
    </row>
    <row r="54" spans="1:6" s="1" customFormat="1" x14ac:dyDescent="0.35">
      <c r="A54" s="86">
        <v>5.2</v>
      </c>
      <c r="B54" s="95" t="s">
        <v>103</v>
      </c>
      <c r="C54" s="75"/>
      <c r="D54" s="76"/>
      <c r="E54" s="71"/>
      <c r="F54" s="184"/>
    </row>
    <row r="55" spans="1:6" s="1" customFormat="1" ht="23" x14ac:dyDescent="0.35">
      <c r="A55" s="86"/>
      <c r="B55" s="186" t="s">
        <v>100</v>
      </c>
      <c r="C55" s="75"/>
      <c r="D55" s="76"/>
      <c r="E55" s="71"/>
      <c r="F55" s="184"/>
    </row>
    <row r="56" spans="1:6" s="1" customFormat="1" ht="12" customHeight="1" x14ac:dyDescent="0.35">
      <c r="A56" s="86"/>
      <c r="B56" s="187" t="s">
        <v>105</v>
      </c>
      <c r="C56" s="75"/>
      <c r="D56" s="76"/>
      <c r="E56" s="71"/>
      <c r="F56" s="184"/>
    </row>
    <row r="57" spans="1:6" s="1" customFormat="1" x14ac:dyDescent="0.35">
      <c r="A57" s="86"/>
      <c r="B57" s="187" t="s">
        <v>106</v>
      </c>
      <c r="C57" s="75"/>
      <c r="D57" s="76"/>
      <c r="E57" s="71"/>
      <c r="F57" s="184"/>
    </row>
    <row r="58" spans="1:6" s="1" customFormat="1" ht="14.5" customHeight="1" x14ac:dyDescent="0.35">
      <c r="A58" s="86"/>
      <c r="B58" s="186" t="s">
        <v>115</v>
      </c>
      <c r="C58" s="75"/>
      <c r="D58" s="76"/>
      <c r="E58" s="71"/>
      <c r="F58" s="184"/>
    </row>
    <row r="59" spans="1:6" s="1" customFormat="1" ht="16" customHeight="1" x14ac:dyDescent="0.35">
      <c r="A59" s="86"/>
      <c r="B59" s="182" t="s">
        <v>104</v>
      </c>
      <c r="C59" s="75"/>
      <c r="D59" s="76"/>
      <c r="E59" s="71"/>
      <c r="F59" s="139">
        <f>SUM(F53:F58)</f>
        <v>0</v>
      </c>
    </row>
    <row r="60" spans="1:6" x14ac:dyDescent="0.35">
      <c r="A60" s="179"/>
      <c r="B60" s="155"/>
      <c r="C60" s="155"/>
      <c r="D60" s="155"/>
      <c r="E60" s="155"/>
      <c r="F60" s="178"/>
    </row>
    <row r="61" spans="1:6" x14ac:dyDescent="0.35">
      <c r="A61" s="164"/>
      <c r="B61" s="165" t="s">
        <v>83</v>
      </c>
      <c r="C61" s="166"/>
      <c r="D61" s="167"/>
      <c r="E61" s="168"/>
      <c r="F61" s="169">
        <f>SUM(F16, F23, F31, F50, F59)</f>
        <v>0</v>
      </c>
    </row>
    <row r="62" spans="1:6" ht="15" thickBot="1" x14ac:dyDescent="0.4">
      <c r="A62" s="105"/>
      <c r="B62" s="106"/>
      <c r="C62" s="107"/>
      <c r="D62" s="108"/>
      <c r="E62" s="109"/>
      <c r="F62" s="110"/>
    </row>
  </sheetData>
  <mergeCells count="1">
    <mergeCell ref="B3:F3"/>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E12"/>
  <sheetViews>
    <sheetView workbookViewId="0">
      <selection activeCell="E17" sqref="E17"/>
    </sheetView>
  </sheetViews>
  <sheetFormatPr defaultRowHeight="14.5" x14ac:dyDescent="0.35"/>
  <cols>
    <col min="2" max="2" width="36.26953125" customWidth="1"/>
    <col min="3" max="3" width="29.08984375" customWidth="1"/>
    <col min="4" max="4" width="31.54296875" customWidth="1"/>
    <col min="5" max="5" width="80.08984375" customWidth="1"/>
  </cols>
  <sheetData>
    <row r="3" spans="1:5" x14ac:dyDescent="0.35">
      <c r="A3" s="142"/>
    </row>
    <row r="4" spans="1:5" ht="20" thickBot="1" x14ac:dyDescent="0.5">
      <c r="A4" s="141" t="s">
        <v>133</v>
      </c>
      <c r="B4" s="141"/>
    </row>
    <row r="5" spans="1:5" ht="30" thickTop="1" thickBot="1" x14ac:dyDescent="0.4">
      <c r="B5" s="143" t="s">
        <v>135</v>
      </c>
      <c r="C5" s="199"/>
      <c r="D5" s="196" t="s">
        <v>46</v>
      </c>
      <c r="E5" s="208" t="s">
        <v>136</v>
      </c>
    </row>
    <row r="6" spans="1:5" ht="15" thickBot="1" x14ac:dyDescent="0.4">
      <c r="B6" s="143" t="s">
        <v>40</v>
      </c>
      <c r="C6" s="195"/>
    </row>
    <row r="7" spans="1:5" ht="29.5" thickBot="1" x14ac:dyDescent="0.4">
      <c r="B7" t="s">
        <v>44</v>
      </c>
      <c r="C7" s="197" t="s">
        <v>137</v>
      </c>
      <c r="D7" s="144" t="s">
        <v>116</v>
      </c>
      <c r="E7" s="207" t="s">
        <v>139</v>
      </c>
    </row>
    <row r="8" spans="1:5" ht="15" thickBot="1" x14ac:dyDescent="0.4">
      <c r="C8" s="197" t="s">
        <v>138</v>
      </c>
    </row>
    <row r="9" spans="1:5" ht="17" customHeight="1" x14ac:dyDescent="0.35">
      <c r="C9" s="145" t="s">
        <v>47</v>
      </c>
      <c r="D9" s="144" t="s">
        <v>134</v>
      </c>
    </row>
    <row r="10" spans="1:5" ht="18" customHeight="1" x14ac:dyDescent="0.35">
      <c r="C10" s="145" t="s">
        <v>119</v>
      </c>
      <c r="D10" s="144" t="s">
        <v>121</v>
      </c>
      <c r="E10" s="150" t="s">
        <v>118</v>
      </c>
    </row>
    <row r="11" spans="1:5" ht="18" customHeight="1" thickBot="1" x14ac:dyDescent="0.4">
      <c r="C11" s="197" t="s">
        <v>45</v>
      </c>
      <c r="D11" s="145"/>
    </row>
    <row r="12" spans="1:5" x14ac:dyDescent="0.35">
      <c r="C12" s="198" t="s">
        <v>96</v>
      </c>
      <c r="D12" s="144" t="s">
        <v>132</v>
      </c>
    </row>
  </sheetData>
  <pageMargins left="0.7" right="0.7" top="0.75" bottom="0.75" header="0.3" footer="0.3"/>
  <pageSetup paperSize="9" orientation="portrait" horizontalDpi="300" verticalDpi="300" r:id="rId1"/>
</worksheet>
</file>

<file path=docMetadata/LabelInfo.xml><?xml version="1.0" encoding="utf-8"?>
<clbl:labelList xmlns:clbl="http://schemas.microsoft.com/office/2020/mipLabelMetadata">
  <clbl:label id="{7e2fa23e-ce40-480d-ba76-e47fab8472f8}" enabled="1" method="Standard" siteId="{45c97e4e-bd8d-4ddc-bd6e-2d62daa2a01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Streetscapes</vt:lpstr>
      <vt:lpstr>Reserves</vt:lpstr>
      <vt:lpstr>Hard Landscaping &amp; Civil</vt:lpstr>
      <vt:lpstr>Minimum Acceptable Rates</vt:lpstr>
      <vt:lpstr>Streetscapes!Print_Area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Pollard</dc:creator>
  <cp:lastModifiedBy>Smith, Kelly</cp:lastModifiedBy>
  <cp:lastPrinted>2021-03-19T03:33:54Z</cp:lastPrinted>
  <dcterms:created xsi:type="dcterms:W3CDTF">2021-02-17T07:43:48Z</dcterms:created>
  <dcterms:modified xsi:type="dcterms:W3CDTF">2024-07-01T03:09:00Z</dcterms:modified>
</cp:coreProperties>
</file>